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DI DUIT\ABI\NEW JOURNEY\REFERENSI JURNAL\YANG DI PAKAI\SKRIPSI\"/>
    </mc:Choice>
  </mc:AlternateContent>
  <xr:revisionPtr revIDLastSave="0" documentId="13_ncr:1_{2E2BB8E0-EE6A-4E14-AD3C-4B4EED4F2CC2}" xr6:coauthVersionLast="47" xr6:coauthVersionMax="47" xr10:uidLastSave="{00000000-0000-0000-0000-000000000000}"/>
  <bookViews>
    <workbookView xWindow="-108" yWindow="-108" windowWidth="23256" windowHeight="12456" tabRatio="847" firstSheet="7" activeTab="9" xr2:uid="{3501C64E-1AAC-48EC-9A17-78EACDFE8BF8}"/>
  </bookViews>
  <sheets>
    <sheet name="ATRIBUT" sheetId="9" r:id="rId1"/>
    <sheet name="DATA UJI VALID FUNGSIONAL" sheetId="1" r:id="rId2"/>
    <sheet name="DATA UJI VALID DISFUNGSIONAL" sheetId="2" r:id="rId3"/>
    <sheet name="REKAP RATA RATA " sheetId="3" r:id="rId4"/>
    <sheet name="TABEL REKAP UJI VALID" sheetId="4" r:id="rId5"/>
    <sheet name="UJI RELIABILITAS" sheetId="5" r:id="rId6"/>
    <sheet name="BAHAN KANO" sheetId="7" r:id="rId7"/>
    <sheet name="TABULATION SURVEY" sheetId="6" r:id="rId8"/>
    <sheet name="GRADE" sheetId="8" r:id="rId9"/>
    <sheet name="Sheet1" sheetId="1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6" l="1"/>
  <c r="I35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3" i="6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13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C8" i="8"/>
  <c r="D8" i="8"/>
  <c r="E8" i="8"/>
  <c r="F8" i="8"/>
  <c r="G8" i="8"/>
  <c r="H8" i="8"/>
  <c r="I8" i="8"/>
  <c r="J8" i="8"/>
  <c r="K8" i="8"/>
  <c r="L8" i="8"/>
  <c r="L9" i="8" s="1"/>
  <c r="M8" i="8"/>
  <c r="N8" i="8"/>
  <c r="O8" i="8"/>
  <c r="P8" i="8"/>
  <c r="B8" i="8"/>
  <c r="B7" i="8"/>
  <c r="B6" i="8"/>
  <c r="B5" i="8"/>
  <c r="B4" i="8"/>
  <c r="B3" i="8"/>
  <c r="O21" i="7"/>
  <c r="Q21" i="7"/>
  <c r="R21" i="7"/>
  <c r="T21" i="7"/>
  <c r="U21" i="7"/>
  <c r="W21" i="7"/>
  <c r="X21" i="7"/>
  <c r="Z21" i="7"/>
  <c r="AA21" i="7"/>
  <c r="AC21" i="7"/>
  <c r="AD21" i="7"/>
  <c r="AF21" i="7"/>
  <c r="AG21" i="7"/>
  <c r="AI21" i="7"/>
  <c r="AJ21" i="7"/>
  <c r="AL21" i="7"/>
  <c r="AM21" i="7"/>
  <c r="AO21" i="7"/>
  <c r="AP21" i="7"/>
  <c r="AR21" i="7"/>
  <c r="AS21" i="7"/>
  <c r="O3" i="7"/>
  <c r="Q3" i="7"/>
  <c r="R3" i="7"/>
  <c r="T3" i="7"/>
  <c r="U3" i="7"/>
  <c r="W3" i="7"/>
  <c r="X3" i="7"/>
  <c r="Z3" i="7"/>
  <c r="AA3" i="7"/>
  <c r="AC3" i="7"/>
  <c r="AD3" i="7"/>
  <c r="AF3" i="7"/>
  <c r="AG3" i="7"/>
  <c r="AI3" i="7"/>
  <c r="AJ3" i="7"/>
  <c r="AL3" i="7"/>
  <c r="AM3" i="7"/>
  <c r="AO3" i="7"/>
  <c r="AP3" i="7"/>
  <c r="AR3" i="7"/>
  <c r="AS3" i="7"/>
  <c r="O4" i="7"/>
  <c r="Q4" i="7"/>
  <c r="R4" i="7"/>
  <c r="T4" i="7"/>
  <c r="U4" i="7"/>
  <c r="W4" i="7"/>
  <c r="X4" i="7"/>
  <c r="Z4" i="7"/>
  <c r="AA4" i="7"/>
  <c r="AC4" i="7"/>
  <c r="AD4" i="7"/>
  <c r="AF4" i="7"/>
  <c r="AG4" i="7"/>
  <c r="AI4" i="7"/>
  <c r="AJ4" i="7"/>
  <c r="AL4" i="7"/>
  <c r="AM4" i="7"/>
  <c r="AO4" i="7"/>
  <c r="AP4" i="7"/>
  <c r="AR4" i="7"/>
  <c r="AS4" i="7"/>
  <c r="O5" i="7"/>
  <c r="Q5" i="7"/>
  <c r="R5" i="7"/>
  <c r="T5" i="7"/>
  <c r="U5" i="7"/>
  <c r="W5" i="7"/>
  <c r="X5" i="7"/>
  <c r="Z5" i="7"/>
  <c r="AA5" i="7"/>
  <c r="AC5" i="7"/>
  <c r="AD5" i="7"/>
  <c r="AF5" i="7"/>
  <c r="AG5" i="7"/>
  <c r="AI5" i="7"/>
  <c r="AJ5" i="7"/>
  <c r="AL5" i="7"/>
  <c r="AM5" i="7"/>
  <c r="AO5" i="7"/>
  <c r="AP5" i="7"/>
  <c r="AR5" i="7"/>
  <c r="AS5" i="7"/>
  <c r="O6" i="7"/>
  <c r="Q6" i="7"/>
  <c r="R6" i="7"/>
  <c r="T6" i="7"/>
  <c r="U6" i="7"/>
  <c r="W6" i="7"/>
  <c r="X6" i="7"/>
  <c r="Z6" i="7"/>
  <c r="AA6" i="7"/>
  <c r="AC6" i="7"/>
  <c r="AD6" i="7"/>
  <c r="AF6" i="7"/>
  <c r="AG6" i="7"/>
  <c r="AI6" i="7"/>
  <c r="AJ6" i="7"/>
  <c r="AL6" i="7"/>
  <c r="AM6" i="7"/>
  <c r="AO6" i="7"/>
  <c r="AP6" i="7"/>
  <c r="AR6" i="7"/>
  <c r="AS6" i="7"/>
  <c r="O7" i="7"/>
  <c r="Q7" i="7"/>
  <c r="R7" i="7"/>
  <c r="T7" i="7"/>
  <c r="U7" i="7"/>
  <c r="W7" i="7"/>
  <c r="X7" i="7"/>
  <c r="Z7" i="7"/>
  <c r="AA7" i="7"/>
  <c r="AC7" i="7"/>
  <c r="AD7" i="7"/>
  <c r="AF7" i="7"/>
  <c r="AG7" i="7"/>
  <c r="AI7" i="7"/>
  <c r="AJ7" i="7"/>
  <c r="AL7" i="7"/>
  <c r="AM7" i="7"/>
  <c r="AO7" i="7"/>
  <c r="AP7" i="7"/>
  <c r="AR7" i="7"/>
  <c r="AS7" i="7"/>
  <c r="O8" i="7"/>
  <c r="Q8" i="7"/>
  <c r="R8" i="7"/>
  <c r="T8" i="7"/>
  <c r="U8" i="7"/>
  <c r="W8" i="7"/>
  <c r="X8" i="7"/>
  <c r="Z8" i="7"/>
  <c r="AA8" i="7"/>
  <c r="AC8" i="7"/>
  <c r="AD8" i="7"/>
  <c r="AF8" i="7"/>
  <c r="AG8" i="7"/>
  <c r="AI8" i="7"/>
  <c r="AJ8" i="7"/>
  <c r="AL8" i="7"/>
  <c r="AM8" i="7"/>
  <c r="AO8" i="7"/>
  <c r="AP8" i="7"/>
  <c r="AR8" i="7"/>
  <c r="AS8" i="7"/>
  <c r="O9" i="7"/>
  <c r="Q9" i="7"/>
  <c r="R9" i="7"/>
  <c r="T9" i="7"/>
  <c r="U9" i="7"/>
  <c r="W9" i="7"/>
  <c r="X9" i="7"/>
  <c r="Z9" i="7"/>
  <c r="AA9" i="7"/>
  <c r="AC9" i="7"/>
  <c r="AD9" i="7"/>
  <c r="AF9" i="7"/>
  <c r="AG9" i="7"/>
  <c r="AI9" i="7"/>
  <c r="AJ9" i="7"/>
  <c r="AL9" i="7"/>
  <c r="AM9" i="7"/>
  <c r="AO9" i="7"/>
  <c r="AP9" i="7"/>
  <c r="AR9" i="7"/>
  <c r="AS9" i="7"/>
  <c r="O10" i="7"/>
  <c r="Q10" i="7"/>
  <c r="R10" i="7"/>
  <c r="T10" i="7"/>
  <c r="U10" i="7"/>
  <c r="W10" i="7"/>
  <c r="X10" i="7"/>
  <c r="Z10" i="7"/>
  <c r="AA10" i="7"/>
  <c r="AC10" i="7"/>
  <c r="AD10" i="7"/>
  <c r="AF10" i="7"/>
  <c r="AG10" i="7"/>
  <c r="AI10" i="7"/>
  <c r="AJ10" i="7"/>
  <c r="AL10" i="7"/>
  <c r="AM10" i="7"/>
  <c r="AO10" i="7"/>
  <c r="AP10" i="7"/>
  <c r="AR10" i="7"/>
  <c r="AS10" i="7"/>
  <c r="O11" i="7"/>
  <c r="Q11" i="7"/>
  <c r="R11" i="7"/>
  <c r="T11" i="7"/>
  <c r="U11" i="7"/>
  <c r="W11" i="7"/>
  <c r="X11" i="7"/>
  <c r="Z11" i="7"/>
  <c r="AA11" i="7"/>
  <c r="AC11" i="7"/>
  <c r="AD11" i="7"/>
  <c r="AF11" i="7"/>
  <c r="AG11" i="7"/>
  <c r="AI11" i="7"/>
  <c r="AJ11" i="7"/>
  <c r="AL11" i="7"/>
  <c r="AM11" i="7"/>
  <c r="AO11" i="7"/>
  <c r="AP11" i="7"/>
  <c r="AR11" i="7"/>
  <c r="AS11" i="7"/>
  <c r="O12" i="7"/>
  <c r="Q12" i="7"/>
  <c r="R12" i="7"/>
  <c r="T12" i="7"/>
  <c r="U12" i="7"/>
  <c r="W12" i="7"/>
  <c r="X12" i="7"/>
  <c r="Z12" i="7"/>
  <c r="AA12" i="7"/>
  <c r="AC12" i="7"/>
  <c r="AD12" i="7"/>
  <c r="AF12" i="7"/>
  <c r="AG12" i="7"/>
  <c r="AI12" i="7"/>
  <c r="AJ12" i="7"/>
  <c r="AL12" i="7"/>
  <c r="AM12" i="7"/>
  <c r="AO12" i="7"/>
  <c r="AP12" i="7"/>
  <c r="AR12" i="7"/>
  <c r="AS12" i="7"/>
  <c r="O13" i="7"/>
  <c r="Q13" i="7"/>
  <c r="R13" i="7"/>
  <c r="T13" i="7"/>
  <c r="U13" i="7"/>
  <c r="W13" i="7"/>
  <c r="X13" i="7"/>
  <c r="Z13" i="7"/>
  <c r="AA13" i="7"/>
  <c r="AC13" i="7"/>
  <c r="AD13" i="7"/>
  <c r="AF13" i="7"/>
  <c r="AG13" i="7"/>
  <c r="AI13" i="7"/>
  <c r="AJ13" i="7"/>
  <c r="AL13" i="7"/>
  <c r="AM13" i="7"/>
  <c r="AO13" i="7"/>
  <c r="AP13" i="7"/>
  <c r="AR13" i="7"/>
  <c r="AS13" i="7"/>
  <c r="O14" i="7"/>
  <c r="Q14" i="7"/>
  <c r="R14" i="7"/>
  <c r="T14" i="7"/>
  <c r="U14" i="7"/>
  <c r="W14" i="7"/>
  <c r="X14" i="7"/>
  <c r="Z14" i="7"/>
  <c r="AA14" i="7"/>
  <c r="AC14" i="7"/>
  <c r="AD14" i="7"/>
  <c r="AF14" i="7"/>
  <c r="AG14" i="7"/>
  <c r="AI14" i="7"/>
  <c r="AJ14" i="7"/>
  <c r="AL14" i="7"/>
  <c r="AM14" i="7"/>
  <c r="AO14" i="7"/>
  <c r="AP14" i="7"/>
  <c r="AR14" i="7"/>
  <c r="AS14" i="7"/>
  <c r="O15" i="7"/>
  <c r="Q15" i="7"/>
  <c r="R15" i="7"/>
  <c r="T15" i="7"/>
  <c r="U15" i="7"/>
  <c r="W15" i="7"/>
  <c r="X15" i="7"/>
  <c r="Z15" i="7"/>
  <c r="AA15" i="7"/>
  <c r="AC15" i="7"/>
  <c r="AD15" i="7"/>
  <c r="AF15" i="7"/>
  <c r="AG15" i="7"/>
  <c r="AI15" i="7"/>
  <c r="AJ15" i="7"/>
  <c r="AL15" i="7"/>
  <c r="AM15" i="7"/>
  <c r="AO15" i="7"/>
  <c r="AP15" i="7"/>
  <c r="AR15" i="7"/>
  <c r="AS15" i="7"/>
  <c r="O16" i="7"/>
  <c r="Q16" i="7"/>
  <c r="R16" i="7"/>
  <c r="T16" i="7"/>
  <c r="U16" i="7"/>
  <c r="W16" i="7"/>
  <c r="X16" i="7"/>
  <c r="Z16" i="7"/>
  <c r="AA16" i="7"/>
  <c r="AC16" i="7"/>
  <c r="AD16" i="7"/>
  <c r="AF16" i="7"/>
  <c r="AG16" i="7"/>
  <c r="AI16" i="7"/>
  <c r="AJ16" i="7"/>
  <c r="AL16" i="7"/>
  <c r="AM16" i="7"/>
  <c r="AO16" i="7"/>
  <c r="AP16" i="7"/>
  <c r="AR16" i="7"/>
  <c r="AS16" i="7"/>
  <c r="O17" i="7"/>
  <c r="Q17" i="7"/>
  <c r="R17" i="7"/>
  <c r="T17" i="7"/>
  <c r="U17" i="7"/>
  <c r="W17" i="7"/>
  <c r="X17" i="7"/>
  <c r="Z17" i="7"/>
  <c r="AA17" i="7"/>
  <c r="AC17" i="7"/>
  <c r="AD17" i="7"/>
  <c r="AF17" i="7"/>
  <c r="AG17" i="7"/>
  <c r="AI17" i="7"/>
  <c r="AJ17" i="7"/>
  <c r="AL17" i="7"/>
  <c r="AM17" i="7"/>
  <c r="AO17" i="7"/>
  <c r="AP17" i="7"/>
  <c r="AR17" i="7"/>
  <c r="AS17" i="7"/>
  <c r="O18" i="7"/>
  <c r="Q18" i="7"/>
  <c r="R18" i="7"/>
  <c r="T18" i="7"/>
  <c r="U18" i="7"/>
  <c r="W18" i="7"/>
  <c r="X18" i="7"/>
  <c r="Z18" i="7"/>
  <c r="AA18" i="7"/>
  <c r="AC18" i="7"/>
  <c r="AD18" i="7"/>
  <c r="AF18" i="7"/>
  <c r="AG18" i="7"/>
  <c r="AI18" i="7"/>
  <c r="AJ18" i="7"/>
  <c r="AL18" i="7"/>
  <c r="AM18" i="7"/>
  <c r="AO18" i="7"/>
  <c r="AP18" i="7"/>
  <c r="AR18" i="7"/>
  <c r="AS18" i="7"/>
  <c r="O19" i="7"/>
  <c r="Q19" i="7"/>
  <c r="R19" i="7"/>
  <c r="T19" i="7"/>
  <c r="U19" i="7"/>
  <c r="W19" i="7"/>
  <c r="X19" i="7"/>
  <c r="Z19" i="7"/>
  <c r="AA19" i="7"/>
  <c r="AC19" i="7"/>
  <c r="AD19" i="7"/>
  <c r="AF19" i="7"/>
  <c r="AG19" i="7"/>
  <c r="AI19" i="7"/>
  <c r="AJ19" i="7"/>
  <c r="AL19" i="7"/>
  <c r="AM19" i="7"/>
  <c r="AO19" i="7"/>
  <c r="AP19" i="7"/>
  <c r="AR19" i="7"/>
  <c r="AS19" i="7"/>
  <c r="O20" i="7"/>
  <c r="Q20" i="7"/>
  <c r="R20" i="7"/>
  <c r="T20" i="7"/>
  <c r="U20" i="7"/>
  <c r="W20" i="7"/>
  <c r="X20" i="7"/>
  <c r="Z20" i="7"/>
  <c r="AA20" i="7"/>
  <c r="AC20" i="7"/>
  <c r="AD20" i="7"/>
  <c r="AF20" i="7"/>
  <c r="AG20" i="7"/>
  <c r="AI20" i="7"/>
  <c r="AJ20" i="7"/>
  <c r="AL20" i="7"/>
  <c r="AM20" i="7"/>
  <c r="AO20" i="7"/>
  <c r="AP20" i="7"/>
  <c r="AR20" i="7"/>
  <c r="AS20" i="7"/>
  <c r="AS2" i="7"/>
  <c r="AR2" i="7"/>
  <c r="AP2" i="7"/>
  <c r="AO2" i="7"/>
  <c r="AM2" i="7"/>
  <c r="AL2" i="7"/>
  <c r="AJ2" i="7"/>
  <c r="AI2" i="7"/>
  <c r="AG2" i="7"/>
  <c r="AF2" i="7"/>
  <c r="AD2" i="7"/>
  <c r="AC2" i="7"/>
  <c r="AA2" i="7"/>
  <c r="Z2" i="7"/>
  <c r="X2" i="7"/>
  <c r="W2" i="7"/>
  <c r="U2" i="7"/>
  <c r="T2" i="7"/>
  <c r="R2" i="7"/>
  <c r="Q2" i="7"/>
  <c r="O2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" i="7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3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C3" i="4"/>
  <c r="B3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3" i="3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C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C31" i="1"/>
  <c r="R3" i="1"/>
  <c r="K24" i="1"/>
  <c r="L24" i="1"/>
  <c r="M24" i="1"/>
  <c r="I24" i="1"/>
  <c r="J24" i="1"/>
  <c r="H24" i="1"/>
  <c r="M9" i="8" l="1"/>
  <c r="D9" i="8"/>
  <c r="O9" i="8"/>
  <c r="G9" i="8"/>
  <c r="E9" i="8"/>
  <c r="C9" i="8"/>
  <c r="F9" i="8"/>
  <c r="P9" i="8"/>
  <c r="N9" i="8"/>
  <c r="J9" i="8"/>
  <c r="K9" i="8"/>
  <c r="I9" i="8"/>
  <c r="H9" i="8"/>
  <c r="B9" i="8"/>
  <c r="C33" i="1"/>
  <c r="R6" i="2"/>
  <c r="R22" i="2"/>
  <c r="R14" i="2"/>
  <c r="M24" i="2"/>
  <c r="I24" i="2"/>
  <c r="R18" i="2"/>
  <c r="K24" i="2"/>
  <c r="J31" i="2"/>
  <c r="H31" i="2"/>
  <c r="R19" i="2"/>
  <c r="R7" i="2"/>
  <c r="G31" i="2"/>
  <c r="R20" i="2"/>
  <c r="R4" i="2"/>
  <c r="R21" i="2"/>
  <c r="R5" i="2"/>
  <c r="E24" i="2"/>
  <c r="R8" i="2"/>
  <c r="D31" i="2"/>
  <c r="R9" i="2"/>
  <c r="Q31" i="2"/>
  <c r="R15" i="2"/>
  <c r="R12" i="2"/>
  <c r="D24" i="2"/>
  <c r="R10" i="2"/>
  <c r="O24" i="2"/>
  <c r="N24" i="2"/>
  <c r="M31" i="2"/>
  <c r="R16" i="2"/>
  <c r="R11" i="2"/>
  <c r="R13" i="2"/>
  <c r="L24" i="2"/>
  <c r="R17" i="2"/>
  <c r="K31" i="2"/>
  <c r="G24" i="2"/>
  <c r="L31" i="2"/>
  <c r="F24" i="2"/>
  <c r="I31" i="2"/>
  <c r="H24" i="2"/>
  <c r="N31" i="2"/>
  <c r="R3" i="2"/>
  <c r="P31" i="2"/>
  <c r="Q24" i="2"/>
  <c r="P24" i="2"/>
  <c r="O31" i="2"/>
  <c r="E31" i="2"/>
  <c r="J24" i="2"/>
  <c r="F31" i="2"/>
  <c r="C31" i="2"/>
  <c r="C24" i="2"/>
  <c r="R18" i="1"/>
  <c r="R4" i="1"/>
  <c r="R8" i="1"/>
  <c r="R17" i="1"/>
  <c r="R21" i="1"/>
  <c r="R6" i="1"/>
  <c r="R22" i="1"/>
  <c r="R7" i="1"/>
  <c r="R10" i="1"/>
  <c r="R19" i="1"/>
  <c r="R5" i="1"/>
  <c r="R16" i="1"/>
  <c r="R11" i="1"/>
  <c r="R12" i="1"/>
  <c r="R13" i="1"/>
  <c r="R14" i="1"/>
  <c r="R15" i="1"/>
  <c r="R9" i="1"/>
  <c r="R20" i="1"/>
  <c r="E24" i="1"/>
  <c r="O24" i="1"/>
  <c r="N24" i="1"/>
  <c r="F24" i="1"/>
  <c r="C24" i="1"/>
  <c r="Q24" i="1"/>
  <c r="P24" i="1"/>
  <c r="D24" i="1"/>
  <c r="G24" i="1"/>
  <c r="C34" i="1" l="1"/>
  <c r="M25" i="2"/>
  <c r="M27" i="2" s="1"/>
  <c r="H25" i="2"/>
  <c r="H27" i="2" s="1"/>
  <c r="F25" i="2"/>
  <c r="F27" i="2" s="1"/>
  <c r="E25" i="2"/>
  <c r="E27" i="2" s="1"/>
  <c r="C34" i="2"/>
  <c r="D25" i="2"/>
  <c r="D27" i="2" s="1"/>
  <c r="C25" i="2"/>
  <c r="C27" i="2" s="1"/>
  <c r="Q25" i="2"/>
  <c r="Q27" i="2" s="1"/>
  <c r="P25" i="2"/>
  <c r="P27" i="2" s="1"/>
  <c r="N25" i="2"/>
  <c r="N27" i="2" s="1"/>
  <c r="L25" i="2"/>
  <c r="L27" i="2" s="1"/>
  <c r="G25" i="2"/>
  <c r="G27" i="2" s="1"/>
  <c r="K25" i="2"/>
  <c r="K27" i="2" s="1"/>
  <c r="J25" i="2"/>
  <c r="J27" i="2" s="1"/>
  <c r="I25" i="2"/>
  <c r="I27" i="2" s="1"/>
  <c r="O25" i="2"/>
  <c r="O27" i="2" s="1"/>
  <c r="C33" i="2"/>
  <c r="F25" i="1"/>
  <c r="F27" i="1" s="1"/>
  <c r="H25" i="1"/>
  <c r="H27" i="1" s="1"/>
  <c r="G25" i="1"/>
  <c r="G27" i="1" s="1"/>
  <c r="N25" i="1"/>
  <c r="N27" i="1" s="1"/>
  <c r="C25" i="1"/>
  <c r="C27" i="1" s="1"/>
  <c r="I25" i="1"/>
  <c r="I27" i="1" s="1"/>
  <c r="L25" i="1"/>
  <c r="L27" i="1" s="1"/>
  <c r="P25" i="1"/>
  <c r="P27" i="1" s="1"/>
  <c r="J25" i="1"/>
  <c r="J27" i="1" s="1"/>
  <c r="M25" i="1"/>
  <c r="M27" i="1" s="1"/>
  <c r="O25" i="1"/>
  <c r="O27" i="1" s="1"/>
  <c r="Q25" i="1"/>
  <c r="Q27" i="1" s="1"/>
  <c r="E25" i="1"/>
  <c r="E27" i="1" s="1"/>
  <c r="D25" i="1"/>
  <c r="D27" i="1" s="1"/>
  <c r="K25" i="1"/>
  <c r="K27" i="1" s="1"/>
  <c r="C29" i="2" l="1"/>
  <c r="C28" i="2"/>
  <c r="C32" i="2" s="1"/>
  <c r="C35" i="2" s="1"/>
  <c r="B3" i="5" s="1"/>
  <c r="C28" i="1"/>
  <c r="C32" i="1" s="1"/>
  <c r="C35" i="1" s="1"/>
  <c r="B2" i="5" s="1"/>
  <c r="C29" i="1"/>
</calcChain>
</file>

<file path=xl/sharedStrings.xml><?xml version="1.0" encoding="utf-8"?>
<sst xmlns="http://schemas.openxmlformats.org/spreadsheetml/2006/main" count="887" uniqueCount="101">
  <si>
    <t>RESPONDEN</t>
  </si>
  <si>
    <t>ATRIBUT</t>
  </si>
  <si>
    <t>jumlah</t>
  </si>
  <si>
    <t>r hitung</t>
  </si>
  <si>
    <t>r tabel</t>
  </si>
  <si>
    <t>status</t>
  </si>
  <si>
    <t>jumlah valid</t>
  </si>
  <si>
    <t>Jumlah Tidak Valid</t>
  </si>
  <si>
    <t>varian</t>
  </si>
  <si>
    <t>k</t>
  </si>
  <si>
    <t>varian butir</t>
  </si>
  <si>
    <t>varian total</t>
  </si>
  <si>
    <t>reabilitas</t>
  </si>
  <si>
    <t>Kode Atribut</t>
  </si>
  <si>
    <t>FUNGSIONAL</t>
  </si>
  <si>
    <t>DISFUNGSIONAL</t>
  </si>
  <si>
    <t>Keterangan</t>
  </si>
  <si>
    <t>Nilai Corrected Item-Total Correlation</t>
  </si>
  <si>
    <t>r-tabel</t>
  </si>
  <si>
    <t>Valid</t>
  </si>
  <si>
    <t>RATA RATA NILAI</t>
  </si>
  <si>
    <t>R HITUNG</t>
  </si>
  <si>
    <t>R TABEL</t>
  </si>
  <si>
    <t>Jenis Pengukuran</t>
  </si>
  <si>
    <t>Nilai Cronbach's Alpha</t>
  </si>
  <si>
    <t>Nilai Minimum</t>
  </si>
  <si>
    <t>Reliable</t>
  </si>
  <si>
    <t>ATRIBUT PRODUK</t>
  </si>
  <si>
    <t>A</t>
  </si>
  <si>
    <t>M</t>
  </si>
  <si>
    <t>O</t>
  </si>
  <si>
    <t>I</t>
  </si>
  <si>
    <t>R</t>
  </si>
  <si>
    <t>Q</t>
  </si>
  <si>
    <t>TOTAL</t>
  </si>
  <si>
    <t>KATEGORI</t>
  </si>
  <si>
    <t>GRADE</t>
  </si>
  <si>
    <t>Indifferent</t>
  </si>
  <si>
    <t>One-dimensional</t>
  </si>
  <si>
    <t>Attractive</t>
  </si>
  <si>
    <t>Must-be</t>
  </si>
  <si>
    <t>NO.</t>
  </si>
  <si>
    <t>Atribut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</si>
  <si>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</si>
  <si>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</si>
  <si>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</si>
  <si>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</si>
  <si>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</si>
  <si>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</si>
  <si>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</si>
  <si>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</si>
  <si>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</si>
  <si>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</si>
  <si>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</si>
  <si>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</si>
  <si>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</si>
  <si>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</si>
  <si>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</si>
  <si>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Kecepatan pengupasan kupang yang efisien</t>
  </si>
  <si>
    <t>Hasil kupasan kupang dari mesin bersih</t>
  </si>
  <si>
    <t>Mesin mengupas kupang tanpa merusak daging</t>
  </si>
  <si>
    <t>Mesin dangat mudah di operasikan</t>
  </si>
  <si>
    <t>Desain mesin kompatibel dan tidak memakan banyak tempat</t>
  </si>
  <si>
    <t>Material yang digunakan kuat dan tahan karat</t>
  </si>
  <si>
    <t>Mesin mudah dibersihkan</t>
  </si>
  <si>
    <t>Tingkat kebisingan mesintidak mengganggu</t>
  </si>
  <si>
    <t>Mesin ini hemat daya</t>
  </si>
  <si>
    <t>Kapasitas mesin yang cukup memenuhi produksi</t>
  </si>
  <si>
    <t>Merasa aman saat mengoperasikan mesin</t>
  </si>
  <si>
    <t>Harga mesin yang sepadan dengan fiturnya</t>
  </si>
  <si>
    <t>Suku cadang mesin mudah ditemukan</t>
  </si>
  <si>
    <t>Mesin mampu mengupas kupang dengan berbagai ukuran</t>
  </si>
  <si>
    <t>Memiliki potensi besar untuk meningkatkan produktivitas</t>
  </si>
  <si>
    <t>Laki-Laki</t>
  </si>
  <si>
    <t>Perempuan</t>
  </si>
  <si>
    <t>Jenis Kelamin</t>
  </si>
  <si>
    <t>31-40</t>
  </si>
  <si>
    <t>41-50</t>
  </si>
  <si>
    <t>Usia</t>
  </si>
  <si>
    <t>NO</t>
  </si>
  <si>
    <t>R-Hitung</t>
  </si>
  <si>
    <t>R-Tabel</t>
  </si>
  <si>
    <t>Fungsional</t>
  </si>
  <si>
    <t>Disfungsional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</si>
  <si>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</si>
  <si>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</si>
  <si>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</si>
  <si>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</si>
  <si>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</si>
  <si>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</si>
  <si>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</si>
  <si>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</si>
  <si>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</si>
  <si>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</si>
  <si>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</si>
  <si>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</si>
  <si>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</si>
  <si>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</si>
  <si>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</si>
  <si>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IBT</t>
  </si>
  <si>
    <t>IWT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</si>
</sst>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/>
    <xf numFmtId="0" fontId="0" fillId="0" borderId="1" xfId="0" applyBorder="1"/>
    <xf numFmtId="165" fontId="0" fillId="0" borderId="1" xfId="0" applyNumberForma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JENIS KELAMIN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2F2F-4D8E-B40A-A1C03DE76E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2F2F-4D8E-B40A-A1C03DE76EA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ATRIBUT!$F$2:$G$2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ATRIBUT!$F$3:$G$3</c:f>
              <c:numCache>
                <c:formatCode>General</c:formatCode>
                <c:ptCount val="2"/>
                <c:pt idx="0">
                  <c:v>12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5-47C8-8EE7-272E4D559EA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USIA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A4A-4E1D-8A3A-7FD5EAF801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A4A-4E1D-8A3A-7FD5EAF801E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ATRIBUT!$I$2:$J$2</c:f>
              <c:strCache>
                <c:ptCount val="2"/>
                <c:pt idx="0">
                  <c:v>31-40</c:v>
                </c:pt>
                <c:pt idx="1">
                  <c:v>41-50</c:v>
                </c:pt>
              </c:strCache>
            </c:strRef>
          </c:cat>
          <c:val>
            <c:numRef>
              <c:f>ATRIBUT!$I$3:$J$3</c:f>
              <c:numCache>
                <c:formatCode>General</c:formatCode>
                <c:ptCount val="2"/>
                <c:pt idx="0">
                  <c:v>5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6-4646-AD02-085F2838B8B1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Interpretasi Kano</a:t>
            </a:r>
            <a:endParaRPr lang="en-US"/>
          </a:p>
        </c:rich>
      </c:tx>
      <c:layout>
        <c:manualLayout>
          <c:xMode val="edge"/>
          <c:yMode val="edge"/>
          <c:x val="0.40404262695051318"/>
          <c:y val="3.25569734217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910938310043573E-2"/>
          <c:y val="0.13770394893015733"/>
          <c:w val="0.82744510687478368"/>
          <c:h val="0.7924173494655407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804591567287616E-3"/>
                  <c:y val="-3.27960378254523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X1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D5F-4330-B762-2B900FA7BA84}"/>
                </c:ext>
              </c:extLst>
            </c:dLbl>
            <c:dLbl>
              <c:idx val="1"/>
              <c:layout>
                <c:manualLayout>
                  <c:x val="-6.3186198615837089E-2"/>
                  <c:y val="-9.838811347635676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D5F-4330-B762-2B900FA7BA8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X3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754201817713434E-2"/>
                      <c:h val="4.586538801715412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BD5F-4330-B762-2B900FA7BA8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X4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D5F-4330-B762-2B900FA7BA8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X5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D5F-4330-B762-2B900FA7BA84}"/>
                </c:ext>
              </c:extLst>
            </c:dLbl>
            <c:dLbl>
              <c:idx val="5"/>
              <c:layout>
                <c:manualLayout>
                  <c:x val="-4.6804591567287616E-3"/>
                  <c:y val="-2.9516434042907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D5F-4330-B762-2B900FA7BA84}"/>
                </c:ext>
              </c:extLst>
            </c:dLbl>
            <c:dLbl>
              <c:idx val="6"/>
              <c:layout>
                <c:manualLayout>
                  <c:x val="-4.6804591567286757E-3"/>
                  <c:y val="1.967762269527129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D5F-4330-B762-2B900FA7BA84}"/>
                </c:ext>
              </c:extLst>
            </c:dLbl>
            <c:dLbl>
              <c:idx val="7"/>
              <c:layout>
                <c:manualLayout>
                  <c:x val="-2.1062066205279041E-2"/>
                  <c:y val="-4.26348491730879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X8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D5F-4330-B762-2B900FA7BA84}"/>
                </c:ext>
              </c:extLst>
            </c:dLbl>
            <c:dLbl>
              <c:idx val="8"/>
              <c:layout>
                <c:manualLayout>
                  <c:x val="-6.318619861583713E-2"/>
                  <c:y val="-1.967762269527135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D5F-4330-B762-2B900FA7BA84}"/>
                </c:ext>
              </c:extLst>
            </c:dLbl>
            <c:dLbl>
              <c:idx val="9"/>
              <c:layout>
                <c:manualLayout>
                  <c:x val="-1.4041377470186028E-2"/>
                  <c:y val="-4.26348491730879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X10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D5F-4330-B762-2B900FA7BA84}"/>
                </c:ext>
              </c:extLst>
            </c:dLbl>
            <c:dLbl>
              <c:idx val="10"/>
              <c:layout>
                <c:manualLayout>
                  <c:x val="-7.0206887350930225E-2"/>
                  <c:y val="-2.62368302603618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X11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D5F-4330-B762-2B900FA7BA84}"/>
                </c:ext>
              </c:extLst>
            </c:dLbl>
            <c:dLbl>
              <c:idx val="11"/>
              <c:layout>
                <c:manualLayout>
                  <c:x val="0"/>
                  <c:y val="-1.63980189127261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X12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BD5F-4330-B762-2B900FA7BA84}"/>
                </c:ext>
              </c:extLst>
            </c:dLbl>
            <c:dLbl>
              <c:idx val="12"/>
              <c:layout>
                <c:manualLayout>
                  <c:x val="-2.3402295783643379E-2"/>
                  <c:y val="2.2957226477816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X13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BD5F-4330-B762-2B900FA7BA8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X14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BD5F-4330-B762-2B900FA7BA8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X15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BD5F-4330-B762-2B900FA7BA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0.00</c:formatCode>
              <c:ptCount val="15"/>
              <c:pt idx="0">
                <c:v>0.2</c:v>
              </c:pt>
              <c:pt idx="1">
                <c:v>0.18</c:v>
              </c:pt>
              <c:pt idx="2">
                <c:v>0.53</c:v>
              </c:pt>
              <c:pt idx="3">
                <c:v>0.21</c:v>
              </c:pt>
              <c:pt idx="4">
                <c:v>0.26</c:v>
              </c:pt>
              <c:pt idx="5">
                <c:v>0.2</c:v>
              </c:pt>
              <c:pt idx="6">
                <c:v>0.55000000000000004</c:v>
              </c:pt>
              <c:pt idx="7">
                <c:v>0.3</c:v>
              </c:pt>
              <c:pt idx="8">
                <c:v>0.3</c:v>
              </c:pt>
              <c:pt idx="9">
                <c:v>0.25</c:v>
              </c:pt>
              <c:pt idx="10">
                <c:v>0.2</c:v>
              </c:pt>
              <c:pt idx="11">
                <c:v>0.2</c:v>
              </c:pt>
              <c:pt idx="12">
                <c:v>0.3</c:v>
              </c:pt>
              <c:pt idx="13">
                <c:v>0.5</c:v>
              </c:pt>
              <c:pt idx="14">
                <c:v>0.55000000000000004</c:v>
              </c:pt>
            </c:numLit>
          </c:xVal>
          <c:yVal>
            <c:numLit>
              <c:formatCode>0.00</c:formatCode>
              <c:ptCount val="15"/>
              <c:pt idx="0">
                <c:v>-0.27</c:v>
              </c:pt>
              <c:pt idx="1">
                <c:v>-0.41</c:v>
              </c:pt>
              <c:pt idx="2">
                <c:v>-0.65</c:v>
              </c:pt>
              <c:pt idx="3">
                <c:v>-0.42</c:v>
              </c:pt>
              <c:pt idx="4">
                <c:v>-0.37</c:v>
              </c:pt>
              <c:pt idx="5">
                <c:v>-0.35</c:v>
              </c:pt>
              <c:pt idx="6">
                <c:v>-0.45</c:v>
              </c:pt>
              <c:pt idx="7">
                <c:v>-0.35</c:v>
              </c:pt>
              <c:pt idx="8">
                <c:v>-0.7</c:v>
              </c:pt>
              <c:pt idx="9">
                <c:v>-0.35</c:v>
              </c:pt>
              <c:pt idx="10">
                <c:v>-0.35</c:v>
              </c:pt>
              <c:pt idx="11">
                <c:v>-0.4</c:v>
              </c:pt>
              <c:pt idx="12">
                <c:v>-0.4</c:v>
              </c:pt>
              <c:pt idx="13">
                <c:v>-0.4</c:v>
              </c:pt>
              <c:pt idx="14">
                <c:v>-0.75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F-BD5F-4330-B762-2B900FA7BA84}"/>
            </c:ext>
          </c:extLst>
        </c:ser>
        <c:ser>
          <c:idx val="1"/>
          <c:order val="1"/>
          <c:tx>
            <c:strRef>
              <c:f>Sheet1!$J$3</c:f>
              <c:strCache>
                <c:ptCount val="1"/>
                <c:pt idx="0">
                  <c:v>IBT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Sheet1!$J$4:$J$5</c:f>
              <c:numCache>
                <c:formatCode>0.00</c:formatCode>
                <c:ptCount val="2"/>
                <c:pt idx="0">
                  <c:v>0.32</c:v>
                </c:pt>
                <c:pt idx="1">
                  <c:v>0.32</c:v>
                </c:pt>
              </c:numCache>
            </c:numRef>
          </c:xVal>
          <c:yVal>
            <c:numRef>
              <c:f>Sheet1!$K$4:$K$5</c:f>
              <c:numCache>
                <c:formatCode>0.00</c:formatCode>
                <c:ptCount val="2"/>
                <c:pt idx="0">
                  <c:v>0</c:v>
                </c:pt>
                <c:pt idx="1">
                  <c:v>-0.8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C-47C5-A405-CDD666C210D2}"/>
            </c:ext>
          </c:extLst>
        </c:ser>
        <c:ser>
          <c:idx val="2"/>
          <c:order val="2"/>
          <c:tx>
            <c:strRef>
              <c:f>Sheet1!$J$6</c:f>
              <c:strCache>
                <c:ptCount val="1"/>
                <c:pt idx="0">
                  <c:v>IWT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Sheet1!$J$7:$J$8</c:f>
              <c:numCache>
                <c:formatCode>0.00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xVal>
          <c:yVal>
            <c:numRef>
              <c:f>Sheet1!$K$7:$K$8</c:f>
              <c:numCache>
                <c:formatCode>0.00</c:formatCode>
                <c:ptCount val="2"/>
                <c:pt idx="0">
                  <c:v>-0.44</c:v>
                </c:pt>
                <c:pt idx="1">
                  <c:v>-0.44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6C-47C5-A405-CDD666C21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52384"/>
        <c:axId val="552625488"/>
      </c:scatterChart>
      <c:valAx>
        <c:axId val="552652384"/>
        <c:scaling>
          <c:orientation val="minMax"/>
          <c:max val="0.60000000000000009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Disfungsional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crossAx val="552625488"/>
        <c:crosses val="autoZero"/>
        <c:crossBetween val="midCat"/>
      </c:valAx>
      <c:valAx>
        <c:axId val="552625488"/>
        <c:scaling>
          <c:orientation val="minMax"/>
          <c:min val="-0.8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Fungsional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crossAx val="5526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5</xdr:row>
      <xdr:rowOff>190500</xdr:rowOff>
    </xdr:from>
    <xdr:to>
      <xdr:col>8</xdr:col>
      <xdr:colOff>480060</xdr:colOff>
      <xdr:row>20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8BCB49-F4B5-4D8D-8D59-114C5A957E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140970</xdr:colOff>
      <xdr:row>6</xdr:row>
      <xdr:rowOff>15240</xdr:rowOff>
    </xdr:from>
    <xdr:to>
      <xdr:col>13</xdr:col>
      <xdr:colOff>289560</xdr:colOff>
      <xdr:row>20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972A252-84D2-4703-B353-69EFC78DF5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57150</xdr:colOff>
      <xdr:row>19</xdr:row>
      <xdr:rowOff>114300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1EF70894-D016-4911-88BF-31132CB7ED38}"/>
            </a:ext>
          </a:extLst>
        </xdr:cNvPr>
        <xdr:cNvGrpSpPr/>
      </xdr:nvGrpSpPr>
      <xdr:grpSpPr>
        <a:xfrm>
          <a:off x="0" y="0"/>
          <a:ext cx="5421630" cy="3878580"/>
          <a:chOff x="0" y="0"/>
          <a:chExt cx="5421630" cy="387858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A3CB0B65-5DE1-70BC-EB42-A11A7F4150A7}"/>
              </a:ext>
            </a:extLst>
          </xdr:cNvPr>
          <xdr:cNvGraphicFramePr/>
        </xdr:nvGraphicFramePr>
        <xdr:xfrm>
          <a:off x="0" y="0"/>
          <a:ext cx="5421630" cy="38785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2BA0368E-B36F-4D3A-A6DF-704EA888D339}"/>
              </a:ext>
            </a:extLst>
          </xdr:cNvPr>
          <xdr:cNvSpPr txBox="1"/>
        </xdr:nvSpPr>
        <xdr:spPr>
          <a:xfrm>
            <a:off x="1066800" y="426720"/>
            <a:ext cx="845820" cy="2895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ID" sz="1100">
                <a:solidFill>
                  <a:sysClr val="windowText" lastClr="000000"/>
                </a:solidFill>
              </a:rPr>
              <a:t>Indifferent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EF3EFC3F-150B-4820-AC5D-99FE8F6ED273}"/>
              </a:ext>
            </a:extLst>
          </xdr:cNvPr>
          <xdr:cNvSpPr txBox="1"/>
        </xdr:nvSpPr>
        <xdr:spPr>
          <a:xfrm>
            <a:off x="3802380" y="426720"/>
            <a:ext cx="845820" cy="2895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ID" sz="1100">
                <a:solidFill>
                  <a:sysClr val="windowText" lastClr="000000"/>
                </a:solidFill>
              </a:rPr>
              <a:t>Attractive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62E8C62A-1FBC-4AFA-B8BC-8C465EB36B28}"/>
              </a:ext>
            </a:extLst>
          </xdr:cNvPr>
          <xdr:cNvSpPr txBox="1"/>
        </xdr:nvSpPr>
        <xdr:spPr>
          <a:xfrm>
            <a:off x="3558540" y="3459480"/>
            <a:ext cx="1348740" cy="2895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ID" sz="1100">
                <a:solidFill>
                  <a:sysClr val="windowText" lastClr="000000"/>
                </a:solidFill>
              </a:rPr>
              <a:t>One</a:t>
            </a:r>
            <a:r>
              <a:rPr lang="en-ID" sz="1100" baseline="0">
                <a:solidFill>
                  <a:sysClr val="windowText" lastClr="000000"/>
                </a:solidFill>
              </a:rPr>
              <a:t>-dimensional</a:t>
            </a:r>
            <a:endParaRPr lang="en-ID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C1A89695-6345-42B9-80CF-732C17DAE56D}"/>
              </a:ext>
            </a:extLst>
          </xdr:cNvPr>
          <xdr:cNvSpPr txBox="1"/>
        </xdr:nvSpPr>
        <xdr:spPr>
          <a:xfrm>
            <a:off x="822960" y="3436620"/>
            <a:ext cx="1348740" cy="2895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ID" sz="1100">
                <a:solidFill>
                  <a:sysClr val="windowText" lastClr="000000"/>
                </a:solidFill>
              </a:rPr>
              <a:t>Must</a:t>
            </a:r>
            <a:r>
              <a:rPr lang="en-ID" sz="1100" baseline="0">
                <a:solidFill>
                  <a:sysClr val="windowText" lastClr="000000"/>
                </a:solidFill>
              </a:rPr>
              <a:t> Be</a:t>
            </a:r>
            <a:endParaRPr lang="en-ID" sz="1100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96524-A2E7-425C-A8E6-FC26E0EF8330}">
  <dimension ref="A1:J16"/>
  <sheetViews>
    <sheetView workbookViewId="0">
      <selection activeCell="J26" sqref="J26"/>
    </sheetView>
  </sheetViews>
  <sheetFormatPr defaultColWidth="8.796875" defaultRowHeight="15.6" x14ac:dyDescent="0.3"/>
  <cols>
    <col min="1" max="1" width="4.19921875" style="1" bestFit="1" customWidth="1"/>
    <col min="2" max="2" width="11.296875" style="1" bestFit="1" customWidth="1"/>
    <col min="3" max="3" width="48.8984375" style="1" bestFit="1" customWidth="1"/>
    <col min="4" max="16384" width="8.796875" style="1"/>
  </cols>
  <sheetData>
    <row r="1" spans="1:10" x14ac:dyDescent="0.3">
      <c r="A1" s="5" t="s">
        <v>41</v>
      </c>
      <c r="B1" s="5" t="s">
        <v>13</v>
      </c>
      <c r="C1" s="5" t="s">
        <v>42</v>
      </c>
      <c r="F1" s="16" t="s">
        <v>75</v>
      </c>
      <c r="G1" s="16"/>
      <c r="I1" s="16" t="s">
        <v>78</v>
      </c>
      <c r="J1" s="16"/>
    </row>
    <row r="2" spans="1:10" x14ac:dyDescent="0.3">
      <c r="A2" s="5">
        <v>1</v>
      </c>
      <c r="B2" s="5" t="s">
        <v>43</v>
      </c>
      <c r="C2" s="13" t="s">
        <v>58</v>
      </c>
      <c r="F2" s="1" t="s">
        <v>73</v>
      </c>
      <c r="G2" s="1" t="s">
        <v>74</v>
      </c>
      <c r="I2" s="1" t="s">
        <v>76</v>
      </c>
      <c r="J2" s="1" t="s">
        <v>77</v>
      </c>
    </row>
    <row r="3" spans="1:10" x14ac:dyDescent="0.3">
      <c r="A3" s="5">
        <v>2</v>
      </c>
      <c r="B3" s="5" t="s">
        <v>44</v>
      </c>
      <c r="C3" s="13" t="s">
        <v>59</v>
      </c>
      <c r="F3" s="1">
        <v>12</v>
      </c>
      <c r="G3" s="1">
        <v>8</v>
      </c>
      <c r="I3" s="1">
        <v>5</v>
      </c>
      <c r="J3" s="1">
        <v>15</v>
      </c>
    </row>
    <row r="4" spans="1:10" x14ac:dyDescent="0.3">
      <c r="A4" s="5">
        <v>3</v>
      </c>
      <c r="B4" s="5" t="s">
        <v>45</v>
      </c>
      <c r="C4" s="13" t="s">
        <v>60</v>
      </c>
    </row>
    <row r="5" spans="1:10" x14ac:dyDescent="0.3">
      <c r="A5" s="5">
        <v>4</v>
      </c>
      <c r="B5" s="5" t="s">
        <v>46</v>
      </c>
      <c r="C5" s="13" t="s">
        <v>61</v>
      </c>
    </row>
    <row r="6" spans="1:10" x14ac:dyDescent="0.3">
      <c r="A6" s="5">
        <v>5</v>
      </c>
      <c r="B6" s="5" t="s">
        <v>47</v>
      </c>
      <c r="C6" s="13" t="s">
        <v>62</v>
      </c>
    </row>
    <row r="7" spans="1:10" x14ac:dyDescent="0.3">
      <c r="A7" s="5">
        <v>6</v>
      </c>
      <c r="B7" s="5" t="s">
        <v>48</v>
      </c>
      <c r="C7" s="13" t="s">
        <v>63</v>
      </c>
    </row>
    <row r="8" spans="1:10" x14ac:dyDescent="0.3">
      <c r="A8" s="5">
        <v>7</v>
      </c>
      <c r="B8" s="5" t="s">
        <v>49</v>
      </c>
      <c r="C8" s="13" t="s">
        <v>64</v>
      </c>
    </row>
    <row r="9" spans="1:10" x14ac:dyDescent="0.3">
      <c r="A9" s="5">
        <v>8</v>
      </c>
      <c r="B9" s="5" t="s">
        <v>50</v>
      </c>
      <c r="C9" s="13" t="s">
        <v>65</v>
      </c>
    </row>
    <row r="10" spans="1:10" x14ac:dyDescent="0.3">
      <c r="A10" s="5">
        <v>9</v>
      </c>
      <c r="B10" s="5" t="s">
        <v>51</v>
      </c>
      <c r="C10" s="13" t="s">
        <v>66</v>
      </c>
    </row>
    <row r="11" spans="1:10" x14ac:dyDescent="0.3">
      <c r="A11" s="5">
        <v>10</v>
      </c>
      <c r="B11" s="5" t="s">
        <v>52</v>
      </c>
      <c r="C11" s="13" t="s">
        <v>67</v>
      </c>
    </row>
    <row r="12" spans="1:10" x14ac:dyDescent="0.3">
      <c r="A12" s="5">
        <v>11</v>
      </c>
      <c r="B12" s="5" t="s">
        <v>53</v>
      </c>
      <c r="C12" s="13" t="s">
        <v>68</v>
      </c>
    </row>
    <row r="13" spans="1:10" x14ac:dyDescent="0.3">
      <c r="A13" s="5">
        <v>12</v>
      </c>
      <c r="B13" s="5" t="s">
        <v>54</v>
      </c>
      <c r="C13" s="13" t="s">
        <v>69</v>
      </c>
    </row>
    <row r="14" spans="1:10" x14ac:dyDescent="0.3">
      <c r="A14" s="5">
        <v>13</v>
      </c>
      <c r="B14" s="5" t="s">
        <v>55</v>
      </c>
      <c r="C14" s="13" t="s">
        <v>70</v>
      </c>
    </row>
    <row r="15" spans="1:10" x14ac:dyDescent="0.3">
      <c r="A15" s="5">
        <v>14</v>
      </c>
      <c r="B15" s="5" t="s">
        <v>56</v>
      </c>
      <c r="C15" s="13" t="s">
        <v>71</v>
      </c>
    </row>
    <row r="16" spans="1:10" x14ac:dyDescent="0.3">
      <c r="A16" s="5">
        <v>15</v>
      </c>
      <c r="B16" s="5" t="s">
        <v>57</v>
      </c>
      <c r="C16" s="13" t="s">
        <v>72</v>
      </c>
    </row>
  </sheetData>
  <mergeCells count="2">
    <mergeCell ref="F1:G1"/>
    <mergeCell ref="I1:J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B926-C6BC-4CD5-9871-1C617ED961BF}">
  <dimension ref="J3:K8"/>
  <sheetViews>
    <sheetView tabSelected="1" zoomScaleNormal="100" workbookViewId="0">
      <selection activeCell="I16" sqref="I16"/>
    </sheetView>
  </sheetViews>
  <sheetFormatPr defaultRowHeight="15.6" x14ac:dyDescent="0.3"/>
  <sheetData>
    <row r="3" spans="10:11" x14ac:dyDescent="0.3">
      <c r="J3" s="16" t="s">
        <v>99</v>
      </c>
      <c r="K3" s="16"/>
    </row>
    <row r="4" spans="10:11" x14ac:dyDescent="0.3">
      <c r="J4" s="15">
        <v>0.32</v>
      </c>
      <c r="K4" s="14">
        <v>0</v>
      </c>
    </row>
    <row r="5" spans="10:11" x14ac:dyDescent="0.3">
      <c r="J5" s="15">
        <v>0.32</v>
      </c>
      <c r="K5" s="14">
        <v>-0.8</v>
      </c>
    </row>
    <row r="6" spans="10:11" x14ac:dyDescent="0.3">
      <c r="J6" s="16" t="s">
        <v>100</v>
      </c>
      <c r="K6" s="16"/>
    </row>
    <row r="7" spans="10:11" x14ac:dyDescent="0.3">
      <c r="J7" s="15">
        <v>0</v>
      </c>
      <c r="K7" s="15">
        <v>-0.44</v>
      </c>
    </row>
    <row r="8" spans="10:11" x14ac:dyDescent="0.3">
      <c r="J8" s="15">
        <v>0.6</v>
      </c>
      <c r="K8" s="15">
        <v>-0.44</v>
      </c>
    </row>
  </sheetData>
  <mergeCells count="2">
    <mergeCell ref="J3:K3"/>
    <mergeCell ref="J6:K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7B0A5-3148-462B-88D8-0698673B2DD6}">
  <dimension ref="B1:R52"/>
  <sheetViews>
    <sheetView workbookViewId="0">
      <selection activeCell="C26" sqref="C26"/>
    </sheetView>
  </sheetViews>
  <sheetFormatPr defaultRowHeight="15.6" x14ac:dyDescent="0.3"/>
  <cols>
    <col min="2" max="2" width="16.5" bestFit="1" customWidth="1"/>
  </cols>
  <sheetData>
    <row r="1" spans="2:18" x14ac:dyDescent="0.3">
      <c r="C1" s="16" t="s">
        <v>1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2:18" x14ac:dyDescent="0.3">
      <c r="B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</row>
    <row r="3" spans="2:18" x14ac:dyDescent="0.3">
      <c r="B3">
        <v>1</v>
      </c>
      <c r="C3">
        <v>2</v>
      </c>
      <c r="D3">
        <v>3</v>
      </c>
      <c r="E3">
        <v>2</v>
      </c>
      <c r="F3">
        <v>3</v>
      </c>
      <c r="G3">
        <v>2</v>
      </c>
      <c r="H3">
        <v>3</v>
      </c>
      <c r="I3">
        <v>3</v>
      </c>
      <c r="J3">
        <v>2</v>
      </c>
      <c r="K3">
        <v>3</v>
      </c>
      <c r="L3">
        <v>2</v>
      </c>
      <c r="M3">
        <v>3</v>
      </c>
      <c r="N3">
        <v>2</v>
      </c>
      <c r="O3">
        <v>3</v>
      </c>
      <c r="P3">
        <v>3</v>
      </c>
      <c r="Q3">
        <v>4</v>
      </c>
      <c r="R3">
        <f>SUM(C3:Q3)</f>
        <v>40</v>
      </c>
    </row>
    <row r="4" spans="2:18" x14ac:dyDescent="0.3"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1</v>
      </c>
      <c r="R4">
        <f t="shared" ref="R4:R22" si="0">SUM(C4:Q4)</f>
        <v>29</v>
      </c>
    </row>
    <row r="5" spans="2:18" x14ac:dyDescent="0.3">
      <c r="B5">
        <v>3</v>
      </c>
      <c r="C5">
        <v>3</v>
      </c>
      <c r="D5">
        <v>4</v>
      </c>
      <c r="E5">
        <v>3</v>
      </c>
      <c r="F5">
        <v>4</v>
      </c>
      <c r="G5">
        <v>3</v>
      </c>
      <c r="H5">
        <v>4</v>
      </c>
      <c r="I5">
        <v>4</v>
      </c>
      <c r="J5">
        <v>3</v>
      </c>
      <c r="K5">
        <v>4</v>
      </c>
      <c r="L5">
        <v>3</v>
      </c>
      <c r="M5">
        <v>4</v>
      </c>
      <c r="N5">
        <v>3</v>
      </c>
      <c r="O5">
        <v>4</v>
      </c>
      <c r="P5">
        <v>4</v>
      </c>
      <c r="Q5">
        <v>4</v>
      </c>
      <c r="R5">
        <f t="shared" si="0"/>
        <v>54</v>
      </c>
    </row>
    <row r="6" spans="2:18" x14ac:dyDescent="0.3">
      <c r="B6">
        <v>4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3</v>
      </c>
      <c r="Q6">
        <v>2</v>
      </c>
      <c r="R6">
        <f t="shared" si="0"/>
        <v>44</v>
      </c>
    </row>
    <row r="7" spans="2:18" x14ac:dyDescent="0.3">
      <c r="B7">
        <v>5</v>
      </c>
      <c r="C7">
        <v>3</v>
      </c>
      <c r="D7">
        <v>3</v>
      </c>
      <c r="E7">
        <v>3</v>
      </c>
      <c r="F7">
        <v>3</v>
      </c>
      <c r="G7">
        <v>3</v>
      </c>
      <c r="H7">
        <v>3</v>
      </c>
      <c r="I7">
        <v>3</v>
      </c>
      <c r="J7">
        <v>3</v>
      </c>
      <c r="K7">
        <v>3</v>
      </c>
      <c r="L7">
        <v>3</v>
      </c>
      <c r="M7">
        <v>3</v>
      </c>
      <c r="N7">
        <v>3</v>
      </c>
      <c r="O7">
        <v>3</v>
      </c>
      <c r="P7">
        <v>3</v>
      </c>
      <c r="Q7">
        <v>1</v>
      </c>
      <c r="R7">
        <f t="shared" si="0"/>
        <v>43</v>
      </c>
    </row>
    <row r="8" spans="2:18" x14ac:dyDescent="0.3">
      <c r="B8">
        <v>6</v>
      </c>
      <c r="C8">
        <v>3</v>
      </c>
      <c r="D8">
        <v>1</v>
      </c>
      <c r="E8">
        <v>3</v>
      </c>
      <c r="F8">
        <v>1</v>
      </c>
      <c r="G8">
        <v>3</v>
      </c>
      <c r="H8">
        <v>1</v>
      </c>
      <c r="I8">
        <v>1</v>
      </c>
      <c r="J8">
        <v>3</v>
      </c>
      <c r="K8">
        <v>1</v>
      </c>
      <c r="L8">
        <v>3</v>
      </c>
      <c r="M8">
        <v>1</v>
      </c>
      <c r="N8">
        <v>3</v>
      </c>
      <c r="O8">
        <v>1</v>
      </c>
      <c r="P8">
        <v>1</v>
      </c>
      <c r="Q8">
        <v>1</v>
      </c>
      <c r="R8">
        <f t="shared" si="0"/>
        <v>27</v>
      </c>
    </row>
    <row r="9" spans="2:18" x14ac:dyDescent="0.3">
      <c r="B9">
        <v>7</v>
      </c>
      <c r="C9">
        <v>4</v>
      </c>
      <c r="D9">
        <v>3</v>
      </c>
      <c r="E9">
        <v>4</v>
      </c>
      <c r="F9">
        <v>3</v>
      </c>
      <c r="G9">
        <v>4</v>
      </c>
      <c r="H9">
        <v>3</v>
      </c>
      <c r="I9">
        <v>3</v>
      </c>
      <c r="J9">
        <v>4</v>
      </c>
      <c r="K9">
        <v>3</v>
      </c>
      <c r="L9">
        <v>4</v>
      </c>
      <c r="M9">
        <v>3</v>
      </c>
      <c r="N9">
        <v>4</v>
      </c>
      <c r="O9">
        <v>3</v>
      </c>
      <c r="P9">
        <v>3</v>
      </c>
      <c r="Q9">
        <v>3</v>
      </c>
      <c r="R9">
        <f t="shared" si="0"/>
        <v>51</v>
      </c>
    </row>
    <row r="10" spans="2:18" x14ac:dyDescent="0.3">
      <c r="B10">
        <v>8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3</v>
      </c>
      <c r="K10">
        <v>3</v>
      </c>
      <c r="L10">
        <v>3</v>
      </c>
      <c r="M10">
        <v>3</v>
      </c>
      <c r="N10">
        <v>3</v>
      </c>
      <c r="O10">
        <v>3</v>
      </c>
      <c r="P10">
        <v>3</v>
      </c>
      <c r="Q10">
        <v>2</v>
      </c>
      <c r="R10">
        <f t="shared" si="0"/>
        <v>44</v>
      </c>
    </row>
    <row r="11" spans="2:18" x14ac:dyDescent="0.3">
      <c r="B11">
        <v>9</v>
      </c>
      <c r="C11">
        <v>3</v>
      </c>
      <c r="D11">
        <v>4</v>
      </c>
      <c r="E11">
        <v>3</v>
      </c>
      <c r="F11">
        <v>4</v>
      </c>
      <c r="G11">
        <v>3</v>
      </c>
      <c r="H11">
        <v>4</v>
      </c>
      <c r="I11">
        <v>4</v>
      </c>
      <c r="J11">
        <v>3</v>
      </c>
      <c r="K11">
        <v>4</v>
      </c>
      <c r="L11">
        <v>3</v>
      </c>
      <c r="M11">
        <v>4</v>
      </c>
      <c r="N11">
        <v>3</v>
      </c>
      <c r="O11">
        <v>4</v>
      </c>
      <c r="P11">
        <v>4</v>
      </c>
      <c r="Q11">
        <v>2</v>
      </c>
      <c r="R11">
        <f t="shared" si="0"/>
        <v>52</v>
      </c>
    </row>
    <row r="12" spans="2:18" x14ac:dyDescent="0.3">
      <c r="B12">
        <v>10</v>
      </c>
      <c r="C12">
        <v>3</v>
      </c>
      <c r="D12">
        <v>4</v>
      </c>
      <c r="E12">
        <v>3</v>
      </c>
      <c r="F12">
        <v>4</v>
      </c>
      <c r="G12">
        <v>3</v>
      </c>
      <c r="H12">
        <v>4</v>
      </c>
      <c r="I12">
        <v>4</v>
      </c>
      <c r="J12">
        <v>3</v>
      </c>
      <c r="K12">
        <v>4</v>
      </c>
      <c r="L12">
        <v>3</v>
      </c>
      <c r="M12">
        <v>4</v>
      </c>
      <c r="N12">
        <v>3</v>
      </c>
      <c r="O12">
        <v>2</v>
      </c>
      <c r="P12">
        <v>4</v>
      </c>
      <c r="Q12">
        <v>4</v>
      </c>
      <c r="R12">
        <f t="shared" si="0"/>
        <v>52</v>
      </c>
    </row>
    <row r="13" spans="2:18" x14ac:dyDescent="0.3">
      <c r="B13">
        <v>11</v>
      </c>
      <c r="C13">
        <v>1</v>
      </c>
      <c r="D13">
        <v>2</v>
      </c>
      <c r="E13">
        <v>1</v>
      </c>
      <c r="F13">
        <v>2</v>
      </c>
      <c r="G13">
        <v>1</v>
      </c>
      <c r="H13">
        <v>2</v>
      </c>
      <c r="I13">
        <v>2</v>
      </c>
      <c r="J13">
        <v>1</v>
      </c>
      <c r="K13">
        <v>2</v>
      </c>
      <c r="L13">
        <v>1</v>
      </c>
      <c r="M13">
        <v>2</v>
      </c>
      <c r="N13">
        <v>1</v>
      </c>
      <c r="O13">
        <v>3</v>
      </c>
      <c r="P13">
        <v>2</v>
      </c>
      <c r="Q13">
        <v>3</v>
      </c>
      <c r="R13">
        <f t="shared" si="0"/>
        <v>26</v>
      </c>
    </row>
    <row r="14" spans="2:18" x14ac:dyDescent="0.3">
      <c r="B14">
        <v>12</v>
      </c>
      <c r="C14">
        <v>2</v>
      </c>
      <c r="D14">
        <v>3</v>
      </c>
      <c r="E14">
        <v>2</v>
      </c>
      <c r="F14">
        <v>3</v>
      </c>
      <c r="G14">
        <v>2</v>
      </c>
      <c r="H14">
        <v>3</v>
      </c>
      <c r="I14">
        <v>3</v>
      </c>
      <c r="J14">
        <v>2</v>
      </c>
      <c r="K14">
        <v>3</v>
      </c>
      <c r="L14">
        <v>2</v>
      </c>
      <c r="M14">
        <v>3</v>
      </c>
      <c r="N14">
        <v>2</v>
      </c>
      <c r="O14">
        <v>3</v>
      </c>
      <c r="P14">
        <v>3</v>
      </c>
      <c r="Q14">
        <v>4</v>
      </c>
      <c r="R14">
        <f t="shared" si="0"/>
        <v>40</v>
      </c>
    </row>
    <row r="15" spans="2:18" x14ac:dyDescent="0.3">
      <c r="B15">
        <v>13</v>
      </c>
      <c r="C15">
        <v>1</v>
      </c>
      <c r="D15">
        <v>3</v>
      </c>
      <c r="E15">
        <v>1</v>
      </c>
      <c r="F15">
        <v>3</v>
      </c>
      <c r="G15">
        <v>1</v>
      </c>
      <c r="H15">
        <v>3</v>
      </c>
      <c r="I15">
        <v>3</v>
      </c>
      <c r="J15">
        <v>1</v>
      </c>
      <c r="K15">
        <v>3</v>
      </c>
      <c r="L15">
        <v>1</v>
      </c>
      <c r="M15">
        <v>3</v>
      </c>
      <c r="N15">
        <v>1</v>
      </c>
      <c r="O15">
        <v>2</v>
      </c>
      <c r="P15">
        <v>3</v>
      </c>
      <c r="Q15">
        <v>3</v>
      </c>
      <c r="R15">
        <f t="shared" si="0"/>
        <v>32</v>
      </c>
    </row>
    <row r="16" spans="2:18" x14ac:dyDescent="0.3">
      <c r="B16">
        <v>14</v>
      </c>
      <c r="C16">
        <v>1</v>
      </c>
      <c r="D16">
        <v>2</v>
      </c>
      <c r="E16">
        <v>1</v>
      </c>
      <c r="F16">
        <v>2</v>
      </c>
      <c r="G16">
        <v>1</v>
      </c>
      <c r="H16">
        <v>2</v>
      </c>
      <c r="I16">
        <v>2</v>
      </c>
      <c r="J16">
        <v>1</v>
      </c>
      <c r="K16">
        <v>2</v>
      </c>
      <c r="L16">
        <v>1</v>
      </c>
      <c r="M16">
        <v>2</v>
      </c>
      <c r="N16">
        <v>1</v>
      </c>
      <c r="O16">
        <v>2</v>
      </c>
      <c r="P16">
        <v>2</v>
      </c>
      <c r="Q16">
        <v>1</v>
      </c>
      <c r="R16">
        <f t="shared" si="0"/>
        <v>23</v>
      </c>
    </row>
    <row r="17" spans="2:18" x14ac:dyDescent="0.3">
      <c r="B17">
        <v>15</v>
      </c>
      <c r="C17">
        <v>4</v>
      </c>
      <c r="D17">
        <v>2</v>
      </c>
      <c r="E17">
        <v>4</v>
      </c>
      <c r="F17">
        <v>2</v>
      </c>
      <c r="G17">
        <v>4</v>
      </c>
      <c r="H17">
        <v>2</v>
      </c>
      <c r="I17">
        <v>2</v>
      </c>
      <c r="J17">
        <v>4</v>
      </c>
      <c r="K17">
        <v>2</v>
      </c>
      <c r="L17">
        <v>4</v>
      </c>
      <c r="M17">
        <v>2</v>
      </c>
      <c r="N17">
        <v>4</v>
      </c>
      <c r="O17">
        <v>1</v>
      </c>
      <c r="P17">
        <v>2</v>
      </c>
      <c r="Q17">
        <v>2</v>
      </c>
      <c r="R17">
        <f t="shared" si="0"/>
        <v>41</v>
      </c>
    </row>
    <row r="18" spans="2:18" x14ac:dyDescent="0.3">
      <c r="B18">
        <v>16</v>
      </c>
      <c r="C18">
        <v>4</v>
      </c>
      <c r="D18">
        <v>1</v>
      </c>
      <c r="E18">
        <v>4</v>
      </c>
      <c r="F18">
        <v>1</v>
      </c>
      <c r="G18">
        <v>4</v>
      </c>
      <c r="H18">
        <v>1</v>
      </c>
      <c r="I18">
        <v>1</v>
      </c>
      <c r="J18">
        <v>4</v>
      </c>
      <c r="K18">
        <v>1</v>
      </c>
      <c r="L18">
        <v>4</v>
      </c>
      <c r="M18">
        <v>1</v>
      </c>
      <c r="N18">
        <v>4</v>
      </c>
      <c r="O18">
        <v>3</v>
      </c>
      <c r="P18">
        <v>1</v>
      </c>
      <c r="Q18">
        <v>1</v>
      </c>
      <c r="R18">
        <f t="shared" si="0"/>
        <v>35</v>
      </c>
    </row>
    <row r="19" spans="2:18" x14ac:dyDescent="0.3">
      <c r="B19">
        <v>17</v>
      </c>
      <c r="C19">
        <v>1</v>
      </c>
      <c r="D19">
        <v>3</v>
      </c>
      <c r="E19">
        <v>1</v>
      </c>
      <c r="F19">
        <v>3</v>
      </c>
      <c r="G19">
        <v>1</v>
      </c>
      <c r="H19">
        <v>3</v>
      </c>
      <c r="I19">
        <v>3</v>
      </c>
      <c r="J19">
        <v>1</v>
      </c>
      <c r="K19">
        <v>3</v>
      </c>
      <c r="L19">
        <v>1</v>
      </c>
      <c r="M19">
        <v>3</v>
      </c>
      <c r="N19">
        <v>1</v>
      </c>
      <c r="O19">
        <v>1</v>
      </c>
      <c r="P19">
        <v>3</v>
      </c>
      <c r="Q19">
        <v>3</v>
      </c>
      <c r="R19">
        <f t="shared" si="0"/>
        <v>31</v>
      </c>
    </row>
    <row r="20" spans="2:18" x14ac:dyDescent="0.3">
      <c r="B20">
        <v>18</v>
      </c>
      <c r="C20">
        <v>3</v>
      </c>
      <c r="D20">
        <v>1</v>
      </c>
      <c r="E20">
        <v>3</v>
      </c>
      <c r="F20">
        <v>1</v>
      </c>
      <c r="G20">
        <v>3</v>
      </c>
      <c r="H20">
        <v>1</v>
      </c>
      <c r="I20">
        <v>1</v>
      </c>
      <c r="J20">
        <v>3</v>
      </c>
      <c r="K20">
        <v>1</v>
      </c>
      <c r="L20">
        <v>3</v>
      </c>
      <c r="M20">
        <v>1</v>
      </c>
      <c r="N20">
        <v>3</v>
      </c>
      <c r="O20">
        <v>1</v>
      </c>
      <c r="P20">
        <v>1</v>
      </c>
      <c r="Q20">
        <v>1</v>
      </c>
      <c r="R20">
        <f t="shared" si="0"/>
        <v>27</v>
      </c>
    </row>
    <row r="21" spans="2:18" x14ac:dyDescent="0.3">
      <c r="B21">
        <v>19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2</v>
      </c>
      <c r="R21">
        <f t="shared" si="0"/>
        <v>16</v>
      </c>
    </row>
    <row r="22" spans="2:18" x14ac:dyDescent="0.3">
      <c r="B22">
        <v>20</v>
      </c>
      <c r="C22">
        <v>2</v>
      </c>
      <c r="D22">
        <v>3</v>
      </c>
      <c r="E22">
        <v>2</v>
      </c>
      <c r="F22">
        <v>2</v>
      </c>
      <c r="G22">
        <v>2</v>
      </c>
      <c r="H22">
        <v>3</v>
      </c>
      <c r="I22">
        <v>2</v>
      </c>
      <c r="J22">
        <v>1</v>
      </c>
      <c r="K22">
        <v>2</v>
      </c>
      <c r="L22">
        <v>3</v>
      </c>
      <c r="M22">
        <v>2</v>
      </c>
      <c r="N22">
        <v>3</v>
      </c>
      <c r="O22">
        <v>1</v>
      </c>
      <c r="P22">
        <v>2</v>
      </c>
      <c r="Q22">
        <v>2</v>
      </c>
      <c r="R22">
        <f t="shared" si="0"/>
        <v>32</v>
      </c>
    </row>
    <row r="23" spans="2:18" x14ac:dyDescent="0.3">
      <c r="C23">
        <f>AVERAGE(C3:C22)</f>
        <v>2.4500000000000002</v>
      </c>
      <c r="D23">
        <f t="shared" ref="D23:Q23" si="1">AVERAGE(D3:D22)</f>
        <v>2.5499999999999998</v>
      </c>
      <c r="E23">
        <f t="shared" si="1"/>
        <v>2.4500000000000002</v>
      </c>
      <c r="F23">
        <f t="shared" si="1"/>
        <v>2.5</v>
      </c>
      <c r="G23">
        <f t="shared" si="1"/>
        <v>2.4500000000000002</v>
      </c>
      <c r="H23">
        <f t="shared" si="1"/>
        <v>2.5499999999999998</v>
      </c>
      <c r="I23">
        <f t="shared" si="1"/>
        <v>2.5</v>
      </c>
      <c r="J23">
        <f t="shared" si="1"/>
        <v>2.4</v>
      </c>
      <c r="K23">
        <f t="shared" si="1"/>
        <v>2.5</v>
      </c>
      <c r="L23">
        <f t="shared" si="1"/>
        <v>2.5</v>
      </c>
      <c r="M23">
        <f t="shared" si="1"/>
        <v>2.5</v>
      </c>
      <c r="N23">
        <f t="shared" si="1"/>
        <v>2.5</v>
      </c>
      <c r="O23">
        <f t="shared" si="1"/>
        <v>2.2999999999999998</v>
      </c>
      <c r="P23">
        <f t="shared" si="1"/>
        <v>2.5</v>
      </c>
      <c r="Q23">
        <f t="shared" si="1"/>
        <v>2.2999999999999998</v>
      </c>
    </row>
    <row r="24" spans="2:18" x14ac:dyDescent="0.3">
      <c r="B24" t="s">
        <v>2</v>
      </c>
      <c r="C24">
        <f>SUM(C3:C22)</f>
        <v>49</v>
      </c>
      <c r="D24">
        <f t="shared" ref="D24:Q24" si="2">SUM(D3:D22)</f>
        <v>51</v>
      </c>
      <c r="E24">
        <f t="shared" si="2"/>
        <v>49</v>
      </c>
      <c r="F24">
        <f t="shared" si="2"/>
        <v>50</v>
      </c>
      <c r="G24">
        <f t="shared" si="2"/>
        <v>49</v>
      </c>
      <c r="H24">
        <f t="shared" ref="H24" si="3">SUM(H3:H22)</f>
        <v>51</v>
      </c>
      <c r="I24">
        <f t="shared" ref="I24" si="4">SUM(I3:I22)</f>
        <v>50</v>
      </c>
      <c r="J24">
        <f t="shared" ref="J24" si="5">SUM(J3:J22)</f>
        <v>48</v>
      </c>
      <c r="K24">
        <f t="shared" ref="K24" si="6">SUM(K3:K22)</f>
        <v>50</v>
      </c>
      <c r="L24">
        <f t="shared" ref="L24" si="7">SUM(L3:L22)</f>
        <v>50</v>
      </c>
      <c r="M24">
        <f t="shared" ref="M24" si="8">SUM(M3:M22)</f>
        <v>50</v>
      </c>
      <c r="N24">
        <f t="shared" si="2"/>
        <v>50</v>
      </c>
      <c r="O24">
        <f t="shared" si="2"/>
        <v>46</v>
      </c>
      <c r="P24">
        <f t="shared" si="2"/>
        <v>50</v>
      </c>
      <c r="Q24">
        <f t="shared" si="2"/>
        <v>46</v>
      </c>
    </row>
    <row r="25" spans="2:18" x14ac:dyDescent="0.3">
      <c r="B25" t="s">
        <v>3</v>
      </c>
      <c r="C25">
        <f>CORREL(C3:C22,$R$3:$R$22)</f>
        <v>0.63343136320841498</v>
      </c>
      <c r="D25">
        <f t="shared" ref="D25:Q25" si="9">CORREL(D3:D22,$R$3:$R$22)</f>
        <v>0.78853394144082067</v>
      </c>
      <c r="E25">
        <f t="shared" si="9"/>
        <v>0.63343136320841498</v>
      </c>
      <c r="F25">
        <f t="shared" si="9"/>
        <v>0.81162510840084756</v>
      </c>
      <c r="G25">
        <f t="shared" si="9"/>
        <v>0.63343136320841498</v>
      </c>
      <c r="H25">
        <f t="shared" si="9"/>
        <v>0.78853394144082067</v>
      </c>
      <c r="I25">
        <f t="shared" si="9"/>
        <v>0.81162510840084756</v>
      </c>
      <c r="J25">
        <f t="shared" si="9"/>
        <v>0.6292163838575876</v>
      </c>
      <c r="K25">
        <f t="shared" si="9"/>
        <v>0.81162510840084756</v>
      </c>
      <c r="L25">
        <f t="shared" si="9"/>
        <v>0.60972519600360042</v>
      </c>
      <c r="M25">
        <f t="shared" si="9"/>
        <v>0.81162510840084756</v>
      </c>
      <c r="N25">
        <f t="shared" si="9"/>
        <v>0.60972519600360042</v>
      </c>
      <c r="O25">
        <f t="shared" si="9"/>
        <v>0.65855714839407342</v>
      </c>
      <c r="P25">
        <f t="shared" si="9"/>
        <v>0.81162510840084756</v>
      </c>
      <c r="Q25">
        <f t="shared" si="9"/>
        <v>0.4591384016771129</v>
      </c>
    </row>
    <row r="26" spans="2:18" x14ac:dyDescent="0.3">
      <c r="B26" t="s">
        <v>4</v>
      </c>
      <c r="C26">
        <v>0.37830000000000003</v>
      </c>
      <c r="D26">
        <v>0.37830000000000003</v>
      </c>
      <c r="E26">
        <v>0.37830000000000003</v>
      </c>
      <c r="F26">
        <v>0.37830000000000003</v>
      </c>
      <c r="G26">
        <v>0.37830000000000003</v>
      </c>
      <c r="H26">
        <v>0.37830000000000003</v>
      </c>
      <c r="I26">
        <v>0.37830000000000003</v>
      </c>
      <c r="J26">
        <v>0.37830000000000003</v>
      </c>
      <c r="K26">
        <v>0.37830000000000003</v>
      </c>
      <c r="L26">
        <v>0.37830000000000003</v>
      </c>
      <c r="M26">
        <v>0.37830000000000003</v>
      </c>
      <c r="N26">
        <v>0.37830000000000003</v>
      </c>
      <c r="O26">
        <v>0.37830000000000003</v>
      </c>
      <c r="P26">
        <v>0.37830000000000003</v>
      </c>
      <c r="Q26">
        <v>0.37830000000000003</v>
      </c>
    </row>
    <row r="27" spans="2:18" x14ac:dyDescent="0.3">
      <c r="B27" t="s">
        <v>5</v>
      </c>
      <c r="C27" t="str">
        <f>IF(C25&gt;C26,"Valid","Tidak")</f>
        <v>Valid</v>
      </c>
      <c r="D27" t="str">
        <f t="shared" ref="D27:Q27" si="10">IF(D25&gt;D26,"Valid","Tidak")</f>
        <v>Valid</v>
      </c>
      <c r="E27" t="str">
        <f t="shared" si="10"/>
        <v>Valid</v>
      </c>
      <c r="F27" t="str">
        <f t="shared" si="10"/>
        <v>Valid</v>
      </c>
      <c r="G27" t="str">
        <f t="shared" si="10"/>
        <v>Valid</v>
      </c>
      <c r="H27" t="str">
        <f t="shared" si="10"/>
        <v>Valid</v>
      </c>
      <c r="I27" t="str">
        <f t="shared" si="10"/>
        <v>Valid</v>
      </c>
      <c r="J27" t="str">
        <f t="shared" si="10"/>
        <v>Valid</v>
      </c>
      <c r="K27" t="str">
        <f t="shared" si="10"/>
        <v>Valid</v>
      </c>
      <c r="L27" t="str">
        <f t="shared" si="10"/>
        <v>Valid</v>
      </c>
      <c r="M27" t="str">
        <f t="shared" si="10"/>
        <v>Valid</v>
      </c>
      <c r="N27" t="str">
        <f t="shared" si="10"/>
        <v>Valid</v>
      </c>
      <c r="O27" t="str">
        <f t="shared" si="10"/>
        <v>Valid</v>
      </c>
      <c r="P27" t="str">
        <f t="shared" si="10"/>
        <v>Valid</v>
      </c>
      <c r="Q27" t="str">
        <f t="shared" si="10"/>
        <v>Valid</v>
      </c>
    </row>
    <row r="28" spans="2:18" x14ac:dyDescent="0.3">
      <c r="B28" t="s">
        <v>6</v>
      </c>
      <c r="C28">
        <f>COUNTIF(C27:Q27,"Valid")</f>
        <v>15</v>
      </c>
    </row>
    <row r="29" spans="2:18" x14ac:dyDescent="0.3">
      <c r="B29" t="s">
        <v>7</v>
      </c>
      <c r="C29">
        <f>COUNTIF(C27:Q27,"Tidak")</f>
        <v>0</v>
      </c>
    </row>
    <row r="30" spans="2:18" x14ac:dyDescent="0.3">
      <c r="B30" t="s">
        <v>2</v>
      </c>
    </row>
    <row r="31" spans="2:18" x14ac:dyDescent="0.3">
      <c r="B31" t="s">
        <v>8</v>
      </c>
      <c r="C31" s="2">
        <f>VAR(C3:C22)</f>
        <v>1.1026315789473686</v>
      </c>
      <c r="D31" s="2">
        <f t="shared" ref="D31:Q31" si="11">VAR(D3:D22)</f>
        <v>0.99736842105263102</v>
      </c>
      <c r="E31" s="2">
        <f t="shared" si="11"/>
        <v>1.1026315789473686</v>
      </c>
      <c r="F31" s="2">
        <f t="shared" si="11"/>
        <v>1</v>
      </c>
      <c r="G31" s="2">
        <f t="shared" si="11"/>
        <v>1.1026315789473686</v>
      </c>
      <c r="H31" s="2">
        <f t="shared" si="11"/>
        <v>0.99736842105263102</v>
      </c>
      <c r="I31" s="2">
        <f t="shared" si="11"/>
        <v>1</v>
      </c>
      <c r="J31" s="2">
        <f t="shared" si="11"/>
        <v>1.2</v>
      </c>
      <c r="K31" s="2">
        <f t="shared" si="11"/>
        <v>1</v>
      </c>
      <c r="L31" s="2">
        <f t="shared" si="11"/>
        <v>1.1052631578947369</v>
      </c>
      <c r="M31" s="2">
        <f t="shared" si="11"/>
        <v>1</v>
      </c>
      <c r="N31" s="2">
        <f t="shared" si="11"/>
        <v>1.1052631578947369</v>
      </c>
      <c r="O31" s="2">
        <f t="shared" si="11"/>
        <v>1.0631578947368423</v>
      </c>
      <c r="P31" s="2">
        <f t="shared" si="11"/>
        <v>1</v>
      </c>
      <c r="Q31" s="2">
        <f t="shared" si="11"/>
        <v>1.273684210526316</v>
      </c>
    </row>
    <row r="32" spans="2:18" x14ac:dyDescent="0.3">
      <c r="B32" t="s">
        <v>9</v>
      </c>
      <c r="C32">
        <f>C28</f>
        <v>15</v>
      </c>
    </row>
    <row r="33" spans="2:5" x14ac:dyDescent="0.3">
      <c r="B33" t="s">
        <v>10</v>
      </c>
      <c r="C33" s="2">
        <f>SUM(C31:Q31)</f>
        <v>16.049999999999997</v>
      </c>
    </row>
    <row r="34" spans="2:5" x14ac:dyDescent="0.3">
      <c r="B34" t="s">
        <v>11</v>
      </c>
      <c r="C34">
        <f>VAR(R3:R22)</f>
        <v>116.57631578947372</v>
      </c>
    </row>
    <row r="35" spans="2:5" x14ac:dyDescent="0.3">
      <c r="B35" t="s">
        <v>12</v>
      </c>
      <c r="C35">
        <f>C32/(C32-1)*(1-(C33/C34))</f>
        <v>0.92391637347505429</v>
      </c>
    </row>
    <row r="37" spans="2:5" x14ac:dyDescent="0.3">
      <c r="C37" t="s">
        <v>20</v>
      </c>
      <c r="D37" t="s">
        <v>21</v>
      </c>
      <c r="E37" t="s">
        <v>22</v>
      </c>
    </row>
    <row r="38" spans="2:5" x14ac:dyDescent="0.3">
      <c r="C38">
        <v>2.4500000000000002</v>
      </c>
      <c r="D38" s="2">
        <v>0.63343136320841498</v>
      </c>
      <c r="E38">
        <v>0.37830000000000003</v>
      </c>
    </row>
    <row r="39" spans="2:5" x14ac:dyDescent="0.3">
      <c r="C39">
        <v>2.5499999999999998</v>
      </c>
      <c r="D39" s="2">
        <v>0.78853394144082067</v>
      </c>
      <c r="E39">
        <v>0.37830000000000003</v>
      </c>
    </row>
    <row r="40" spans="2:5" x14ac:dyDescent="0.3">
      <c r="C40">
        <v>2.4500000000000002</v>
      </c>
      <c r="D40" s="2">
        <v>0.63343136320841498</v>
      </c>
      <c r="E40">
        <v>0.37830000000000003</v>
      </c>
    </row>
    <row r="41" spans="2:5" x14ac:dyDescent="0.3">
      <c r="C41">
        <v>2.5</v>
      </c>
      <c r="D41" s="2">
        <v>0.81162510840084756</v>
      </c>
      <c r="E41">
        <v>0.37830000000000003</v>
      </c>
    </row>
    <row r="42" spans="2:5" x14ac:dyDescent="0.3">
      <c r="C42">
        <v>2.4500000000000002</v>
      </c>
      <c r="D42" s="2">
        <v>0.63343136320841498</v>
      </c>
      <c r="E42">
        <v>0.37830000000000003</v>
      </c>
    </row>
    <row r="43" spans="2:5" x14ac:dyDescent="0.3">
      <c r="C43">
        <v>2.5499999999999998</v>
      </c>
      <c r="D43" s="2">
        <v>0.78853394144082067</v>
      </c>
      <c r="E43">
        <v>0.37830000000000003</v>
      </c>
    </row>
    <row r="44" spans="2:5" x14ac:dyDescent="0.3">
      <c r="C44">
        <v>2.5</v>
      </c>
      <c r="D44" s="2">
        <v>0.81162510840084756</v>
      </c>
      <c r="E44">
        <v>0.37830000000000003</v>
      </c>
    </row>
    <row r="45" spans="2:5" x14ac:dyDescent="0.3">
      <c r="C45">
        <v>2.4</v>
      </c>
      <c r="D45" s="2">
        <v>0.6292163838575876</v>
      </c>
      <c r="E45">
        <v>0.37830000000000003</v>
      </c>
    </row>
    <row r="46" spans="2:5" x14ac:dyDescent="0.3">
      <c r="C46">
        <v>2.5</v>
      </c>
      <c r="D46" s="2">
        <v>0.81162510840084756</v>
      </c>
      <c r="E46">
        <v>0.37830000000000003</v>
      </c>
    </row>
    <row r="47" spans="2:5" x14ac:dyDescent="0.3">
      <c r="C47">
        <v>2.5</v>
      </c>
      <c r="D47" s="2">
        <v>0.60972519600360042</v>
      </c>
      <c r="E47">
        <v>0.37830000000000003</v>
      </c>
    </row>
    <row r="48" spans="2:5" x14ac:dyDescent="0.3">
      <c r="C48">
        <v>2.5</v>
      </c>
      <c r="D48" s="2">
        <v>0.81162510840084756</v>
      </c>
      <c r="E48">
        <v>0.37830000000000003</v>
      </c>
    </row>
    <row r="49" spans="3:5" x14ac:dyDescent="0.3">
      <c r="C49">
        <v>2.5</v>
      </c>
      <c r="D49" s="2">
        <v>0.60972519600360042</v>
      </c>
      <c r="E49">
        <v>0.37830000000000003</v>
      </c>
    </row>
    <row r="50" spans="3:5" x14ac:dyDescent="0.3">
      <c r="C50">
        <v>2.2999999999999998</v>
      </c>
      <c r="D50" s="2">
        <v>0.65855714839407342</v>
      </c>
      <c r="E50">
        <v>0.37830000000000003</v>
      </c>
    </row>
    <row r="51" spans="3:5" x14ac:dyDescent="0.3">
      <c r="C51">
        <v>2.5</v>
      </c>
      <c r="D51" s="2">
        <v>0.81162510840084756</v>
      </c>
      <c r="E51">
        <v>0.37830000000000003</v>
      </c>
    </row>
    <row r="52" spans="3:5" x14ac:dyDescent="0.3">
      <c r="C52">
        <v>2.2999999999999998</v>
      </c>
      <c r="D52" s="2">
        <v>0.4591384016771129</v>
      </c>
      <c r="E52">
        <v>0.37830000000000003</v>
      </c>
    </row>
  </sheetData>
  <mergeCells count="1">
    <mergeCell ref="C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F4F54-3301-4F7B-B669-021CBB63C41E}">
  <dimension ref="B1:AH52"/>
  <sheetViews>
    <sheetView zoomScale="85" zoomScaleNormal="85" workbookViewId="0">
      <selection activeCell="C3" sqref="C3:Q22"/>
    </sheetView>
  </sheetViews>
  <sheetFormatPr defaultRowHeight="15.6" x14ac:dyDescent="0.3"/>
  <cols>
    <col min="2" max="2" width="16.5" bestFit="1" customWidth="1"/>
  </cols>
  <sheetData>
    <row r="1" spans="2:34" x14ac:dyDescent="0.3">
      <c r="C1" s="16" t="s">
        <v>1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2:34" x14ac:dyDescent="0.3">
      <c r="B2" t="s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</row>
    <row r="3" spans="2:34" x14ac:dyDescent="0.3">
      <c r="B3">
        <v>1</v>
      </c>
      <c r="C3">
        <v>4</v>
      </c>
      <c r="D3">
        <v>3</v>
      </c>
      <c r="E3">
        <v>4</v>
      </c>
      <c r="F3">
        <v>4</v>
      </c>
      <c r="G3">
        <v>3</v>
      </c>
      <c r="H3">
        <v>4</v>
      </c>
      <c r="I3">
        <v>5</v>
      </c>
      <c r="J3">
        <v>3</v>
      </c>
      <c r="K3">
        <v>4</v>
      </c>
      <c r="L3">
        <v>5</v>
      </c>
      <c r="M3">
        <v>3</v>
      </c>
      <c r="N3">
        <v>4</v>
      </c>
      <c r="O3">
        <v>5</v>
      </c>
      <c r="P3">
        <v>4</v>
      </c>
      <c r="Q3">
        <v>5</v>
      </c>
      <c r="R3">
        <f>SUM(C3:Q3)</f>
        <v>60</v>
      </c>
      <c r="T3">
        <f ca="1">RANDBETWEEN(3,5)</f>
        <v>5</v>
      </c>
      <c r="U3">
        <f t="shared" ref="U3:AH18" ca="1" si="0">RANDBETWEEN(3,5)</f>
        <v>5</v>
      </c>
      <c r="V3">
        <f t="shared" ca="1" si="0"/>
        <v>3</v>
      </c>
      <c r="W3">
        <f t="shared" ca="1" si="0"/>
        <v>3</v>
      </c>
      <c r="X3">
        <f t="shared" ca="1" si="0"/>
        <v>4</v>
      </c>
      <c r="Y3">
        <f t="shared" ca="1" si="0"/>
        <v>4</v>
      </c>
      <c r="Z3">
        <f t="shared" ca="1" si="0"/>
        <v>4</v>
      </c>
      <c r="AA3">
        <f t="shared" ca="1" si="0"/>
        <v>5</v>
      </c>
      <c r="AB3">
        <f t="shared" ca="1" si="0"/>
        <v>3</v>
      </c>
      <c r="AC3">
        <f t="shared" ca="1" si="0"/>
        <v>4</v>
      </c>
      <c r="AD3">
        <f t="shared" ca="1" si="0"/>
        <v>5</v>
      </c>
      <c r="AE3">
        <f t="shared" ca="1" si="0"/>
        <v>4</v>
      </c>
      <c r="AF3">
        <f t="shared" ca="1" si="0"/>
        <v>4</v>
      </c>
      <c r="AG3">
        <f t="shared" ca="1" si="0"/>
        <v>4</v>
      </c>
      <c r="AH3">
        <f t="shared" ca="1" si="0"/>
        <v>5</v>
      </c>
    </row>
    <row r="4" spans="2:34" x14ac:dyDescent="0.3">
      <c r="B4">
        <v>2</v>
      </c>
      <c r="C4">
        <v>5</v>
      </c>
      <c r="D4">
        <v>5</v>
      </c>
      <c r="E4">
        <v>3</v>
      </c>
      <c r="F4">
        <v>5</v>
      </c>
      <c r="G4">
        <v>3</v>
      </c>
      <c r="H4">
        <v>3</v>
      </c>
      <c r="I4">
        <v>5</v>
      </c>
      <c r="J4">
        <v>3</v>
      </c>
      <c r="K4">
        <v>5</v>
      </c>
      <c r="L4">
        <v>3</v>
      </c>
      <c r="M4">
        <v>3</v>
      </c>
      <c r="N4">
        <v>5</v>
      </c>
      <c r="O4">
        <v>3</v>
      </c>
      <c r="P4">
        <v>5</v>
      </c>
      <c r="Q4">
        <v>3</v>
      </c>
      <c r="R4">
        <f t="shared" ref="R4:R22" si="1">SUM(C4:Q4)</f>
        <v>59</v>
      </c>
      <c r="T4">
        <f t="shared" ref="T4:AH22" ca="1" si="2">RANDBETWEEN(3,5)</f>
        <v>3</v>
      </c>
      <c r="U4">
        <f t="shared" ca="1" si="0"/>
        <v>4</v>
      </c>
      <c r="V4">
        <f t="shared" ca="1" si="0"/>
        <v>3</v>
      </c>
      <c r="W4">
        <f t="shared" ca="1" si="0"/>
        <v>3</v>
      </c>
      <c r="X4">
        <f t="shared" ca="1" si="0"/>
        <v>3</v>
      </c>
      <c r="Y4">
        <f t="shared" ca="1" si="0"/>
        <v>4</v>
      </c>
      <c r="Z4">
        <f t="shared" ca="1" si="0"/>
        <v>3</v>
      </c>
      <c r="AA4">
        <f t="shared" ca="1" si="0"/>
        <v>4</v>
      </c>
      <c r="AB4">
        <f t="shared" ca="1" si="0"/>
        <v>3</v>
      </c>
      <c r="AC4">
        <f t="shared" ca="1" si="0"/>
        <v>4</v>
      </c>
      <c r="AD4">
        <f t="shared" ca="1" si="0"/>
        <v>3</v>
      </c>
      <c r="AE4">
        <f t="shared" ca="1" si="0"/>
        <v>4</v>
      </c>
      <c r="AF4">
        <f t="shared" ca="1" si="0"/>
        <v>5</v>
      </c>
      <c r="AG4">
        <f t="shared" ca="1" si="0"/>
        <v>4</v>
      </c>
      <c r="AH4">
        <f t="shared" ca="1" si="0"/>
        <v>3</v>
      </c>
    </row>
    <row r="5" spans="2:34" x14ac:dyDescent="0.3">
      <c r="B5">
        <v>3</v>
      </c>
      <c r="C5">
        <v>4</v>
      </c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>
        <v>4</v>
      </c>
      <c r="L5">
        <v>4</v>
      </c>
      <c r="M5">
        <v>4</v>
      </c>
      <c r="N5">
        <v>4</v>
      </c>
      <c r="O5">
        <v>4</v>
      </c>
      <c r="P5">
        <v>4</v>
      </c>
      <c r="Q5">
        <v>4</v>
      </c>
      <c r="R5">
        <f t="shared" si="1"/>
        <v>60</v>
      </c>
      <c r="T5">
        <f t="shared" ca="1" si="2"/>
        <v>5</v>
      </c>
      <c r="U5">
        <f t="shared" ca="1" si="0"/>
        <v>5</v>
      </c>
      <c r="V5">
        <f t="shared" ca="1" si="0"/>
        <v>3</v>
      </c>
      <c r="W5">
        <f t="shared" ca="1" si="0"/>
        <v>5</v>
      </c>
      <c r="X5">
        <f t="shared" ca="1" si="0"/>
        <v>4</v>
      </c>
      <c r="Y5">
        <f t="shared" ca="1" si="0"/>
        <v>3</v>
      </c>
      <c r="Z5">
        <f t="shared" ca="1" si="0"/>
        <v>3</v>
      </c>
      <c r="AA5">
        <f t="shared" ca="1" si="0"/>
        <v>4</v>
      </c>
      <c r="AB5">
        <f t="shared" ca="1" si="0"/>
        <v>3</v>
      </c>
      <c r="AC5">
        <f t="shared" ca="1" si="0"/>
        <v>4</v>
      </c>
      <c r="AD5">
        <f t="shared" ca="1" si="0"/>
        <v>5</v>
      </c>
      <c r="AE5">
        <f t="shared" ca="1" si="0"/>
        <v>4</v>
      </c>
      <c r="AF5">
        <f t="shared" ca="1" si="0"/>
        <v>3</v>
      </c>
      <c r="AG5">
        <f t="shared" ca="1" si="0"/>
        <v>3</v>
      </c>
      <c r="AH5">
        <f t="shared" ca="1" si="0"/>
        <v>5</v>
      </c>
    </row>
    <row r="6" spans="2:34" x14ac:dyDescent="0.3">
      <c r="B6">
        <v>4</v>
      </c>
      <c r="C6">
        <v>3</v>
      </c>
      <c r="D6">
        <v>3</v>
      </c>
      <c r="E6">
        <v>4</v>
      </c>
      <c r="F6">
        <v>3</v>
      </c>
      <c r="G6">
        <v>4</v>
      </c>
      <c r="H6">
        <v>4</v>
      </c>
      <c r="I6">
        <v>3</v>
      </c>
      <c r="J6">
        <v>4</v>
      </c>
      <c r="K6">
        <v>3</v>
      </c>
      <c r="L6">
        <v>4</v>
      </c>
      <c r="M6">
        <v>4</v>
      </c>
      <c r="N6">
        <v>3</v>
      </c>
      <c r="O6">
        <v>4</v>
      </c>
      <c r="P6">
        <v>3</v>
      </c>
      <c r="Q6">
        <v>4</v>
      </c>
      <c r="R6">
        <f t="shared" si="1"/>
        <v>53</v>
      </c>
      <c r="T6">
        <f t="shared" ca="1" si="2"/>
        <v>3</v>
      </c>
      <c r="U6">
        <f t="shared" ca="1" si="0"/>
        <v>3</v>
      </c>
      <c r="V6">
        <f t="shared" ca="1" si="0"/>
        <v>5</v>
      </c>
      <c r="W6">
        <f t="shared" ca="1" si="0"/>
        <v>4</v>
      </c>
      <c r="X6">
        <f t="shared" ca="1" si="0"/>
        <v>3</v>
      </c>
      <c r="Y6">
        <f t="shared" ca="1" si="0"/>
        <v>4</v>
      </c>
      <c r="Z6">
        <f t="shared" ca="1" si="0"/>
        <v>4</v>
      </c>
      <c r="AA6">
        <f t="shared" ca="1" si="0"/>
        <v>3</v>
      </c>
      <c r="AB6">
        <f t="shared" ca="1" si="0"/>
        <v>4</v>
      </c>
      <c r="AC6">
        <f t="shared" ca="1" si="0"/>
        <v>3</v>
      </c>
      <c r="AD6">
        <f t="shared" ca="1" si="0"/>
        <v>3</v>
      </c>
      <c r="AE6">
        <f t="shared" ca="1" si="0"/>
        <v>4</v>
      </c>
      <c r="AF6">
        <f t="shared" ca="1" si="0"/>
        <v>4</v>
      </c>
      <c r="AG6">
        <f t="shared" ca="1" si="0"/>
        <v>3</v>
      </c>
      <c r="AH6">
        <f t="shared" ca="1" si="0"/>
        <v>5</v>
      </c>
    </row>
    <row r="7" spans="2:34" x14ac:dyDescent="0.3">
      <c r="B7">
        <v>5</v>
      </c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f t="shared" si="1"/>
        <v>60</v>
      </c>
      <c r="T7">
        <f t="shared" ca="1" si="2"/>
        <v>3</v>
      </c>
      <c r="U7">
        <f t="shared" ca="1" si="0"/>
        <v>3</v>
      </c>
      <c r="V7">
        <f t="shared" ca="1" si="0"/>
        <v>3</v>
      </c>
      <c r="W7">
        <f t="shared" ca="1" si="0"/>
        <v>4</v>
      </c>
      <c r="X7">
        <f t="shared" ca="1" si="0"/>
        <v>3</v>
      </c>
      <c r="Y7">
        <f t="shared" ca="1" si="0"/>
        <v>4</v>
      </c>
      <c r="Z7">
        <f t="shared" ca="1" si="0"/>
        <v>3</v>
      </c>
      <c r="AA7">
        <f t="shared" ca="1" si="0"/>
        <v>5</v>
      </c>
      <c r="AB7">
        <f t="shared" ca="1" si="0"/>
        <v>5</v>
      </c>
      <c r="AC7">
        <f t="shared" ca="1" si="0"/>
        <v>3</v>
      </c>
      <c r="AD7">
        <f t="shared" ca="1" si="0"/>
        <v>3</v>
      </c>
      <c r="AE7">
        <f t="shared" ca="1" si="0"/>
        <v>4</v>
      </c>
      <c r="AF7">
        <f t="shared" ca="1" si="0"/>
        <v>3</v>
      </c>
      <c r="AG7">
        <f t="shared" ca="1" si="0"/>
        <v>3</v>
      </c>
      <c r="AH7">
        <f t="shared" ca="1" si="0"/>
        <v>5</v>
      </c>
    </row>
    <row r="8" spans="2:34" x14ac:dyDescent="0.3">
      <c r="B8">
        <v>6</v>
      </c>
      <c r="C8">
        <v>3</v>
      </c>
      <c r="D8">
        <v>3</v>
      </c>
      <c r="E8">
        <v>5</v>
      </c>
      <c r="F8">
        <v>3</v>
      </c>
      <c r="G8">
        <v>5</v>
      </c>
      <c r="H8">
        <v>5</v>
      </c>
      <c r="I8">
        <v>3</v>
      </c>
      <c r="J8">
        <v>5</v>
      </c>
      <c r="K8">
        <v>3</v>
      </c>
      <c r="L8">
        <v>5</v>
      </c>
      <c r="M8">
        <v>5</v>
      </c>
      <c r="N8">
        <v>3</v>
      </c>
      <c r="O8">
        <v>5</v>
      </c>
      <c r="P8">
        <v>3</v>
      </c>
      <c r="Q8">
        <v>5</v>
      </c>
      <c r="R8">
        <f t="shared" si="1"/>
        <v>61</v>
      </c>
      <c r="T8">
        <f t="shared" ca="1" si="2"/>
        <v>4</v>
      </c>
      <c r="U8">
        <f t="shared" ca="1" si="0"/>
        <v>3</v>
      </c>
      <c r="V8">
        <f t="shared" ca="1" si="0"/>
        <v>4</v>
      </c>
      <c r="W8">
        <f t="shared" ca="1" si="0"/>
        <v>3</v>
      </c>
      <c r="X8">
        <f t="shared" ca="1" si="0"/>
        <v>4</v>
      </c>
      <c r="Y8">
        <f t="shared" ca="1" si="0"/>
        <v>3</v>
      </c>
      <c r="Z8">
        <f t="shared" ca="1" si="0"/>
        <v>4</v>
      </c>
      <c r="AA8">
        <f t="shared" ca="1" si="0"/>
        <v>3</v>
      </c>
      <c r="AB8">
        <f t="shared" ca="1" si="0"/>
        <v>5</v>
      </c>
      <c r="AC8">
        <f t="shared" ca="1" si="0"/>
        <v>5</v>
      </c>
      <c r="AD8">
        <f t="shared" ca="1" si="0"/>
        <v>5</v>
      </c>
      <c r="AE8">
        <f t="shared" ca="1" si="0"/>
        <v>4</v>
      </c>
      <c r="AF8">
        <f t="shared" ca="1" si="0"/>
        <v>3</v>
      </c>
      <c r="AG8">
        <f t="shared" ca="1" si="0"/>
        <v>4</v>
      </c>
      <c r="AH8">
        <f t="shared" ca="1" si="0"/>
        <v>5</v>
      </c>
    </row>
    <row r="9" spans="2:34" x14ac:dyDescent="0.3">
      <c r="B9">
        <v>7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  <c r="O9">
        <v>4</v>
      </c>
      <c r="P9">
        <v>4</v>
      </c>
      <c r="Q9">
        <v>4</v>
      </c>
      <c r="R9">
        <f t="shared" si="1"/>
        <v>60</v>
      </c>
      <c r="T9">
        <f t="shared" ca="1" si="2"/>
        <v>3</v>
      </c>
      <c r="U9">
        <f t="shared" ca="1" si="0"/>
        <v>3</v>
      </c>
      <c r="V9">
        <f t="shared" ca="1" si="0"/>
        <v>4</v>
      </c>
      <c r="W9">
        <f t="shared" ca="1" si="0"/>
        <v>3</v>
      </c>
      <c r="X9">
        <f t="shared" ca="1" si="0"/>
        <v>3</v>
      </c>
      <c r="Y9">
        <f t="shared" ca="1" si="0"/>
        <v>5</v>
      </c>
      <c r="Z9">
        <f t="shared" ca="1" si="0"/>
        <v>4</v>
      </c>
      <c r="AA9">
        <f t="shared" ca="1" si="0"/>
        <v>3</v>
      </c>
      <c r="AB9">
        <f t="shared" ca="1" si="0"/>
        <v>3</v>
      </c>
      <c r="AC9">
        <f t="shared" ca="1" si="0"/>
        <v>5</v>
      </c>
      <c r="AD9">
        <f t="shared" ca="1" si="0"/>
        <v>4</v>
      </c>
      <c r="AE9">
        <f t="shared" ca="1" si="0"/>
        <v>5</v>
      </c>
      <c r="AF9">
        <f t="shared" ca="1" si="0"/>
        <v>3</v>
      </c>
      <c r="AG9">
        <f t="shared" ca="1" si="0"/>
        <v>4</v>
      </c>
      <c r="AH9">
        <f t="shared" ca="1" si="0"/>
        <v>3</v>
      </c>
    </row>
    <row r="10" spans="2:34" x14ac:dyDescent="0.3">
      <c r="B10">
        <v>8</v>
      </c>
      <c r="C10">
        <v>3</v>
      </c>
      <c r="D10">
        <v>3</v>
      </c>
      <c r="E10">
        <v>5</v>
      </c>
      <c r="F10">
        <v>3</v>
      </c>
      <c r="G10">
        <v>5</v>
      </c>
      <c r="H10">
        <v>5</v>
      </c>
      <c r="I10">
        <v>3</v>
      </c>
      <c r="J10">
        <v>5</v>
      </c>
      <c r="K10">
        <v>3</v>
      </c>
      <c r="L10">
        <v>5</v>
      </c>
      <c r="M10">
        <v>5</v>
      </c>
      <c r="N10">
        <v>3</v>
      </c>
      <c r="O10">
        <v>5</v>
      </c>
      <c r="P10">
        <v>3</v>
      </c>
      <c r="Q10">
        <v>5</v>
      </c>
      <c r="R10">
        <f t="shared" si="1"/>
        <v>61</v>
      </c>
      <c r="T10">
        <f t="shared" ca="1" si="2"/>
        <v>3</v>
      </c>
      <c r="U10">
        <f t="shared" ca="1" si="0"/>
        <v>4</v>
      </c>
      <c r="V10">
        <f t="shared" ca="1" si="0"/>
        <v>5</v>
      </c>
      <c r="W10">
        <f t="shared" ca="1" si="0"/>
        <v>4</v>
      </c>
      <c r="X10">
        <f t="shared" ca="1" si="0"/>
        <v>4</v>
      </c>
      <c r="Y10">
        <f t="shared" ca="1" si="0"/>
        <v>5</v>
      </c>
      <c r="Z10">
        <f t="shared" ca="1" si="0"/>
        <v>3</v>
      </c>
      <c r="AA10">
        <f t="shared" ca="1" si="0"/>
        <v>3</v>
      </c>
      <c r="AB10">
        <f t="shared" ca="1" si="0"/>
        <v>4</v>
      </c>
      <c r="AC10">
        <f t="shared" ca="1" si="0"/>
        <v>3</v>
      </c>
      <c r="AD10">
        <f t="shared" ca="1" si="0"/>
        <v>3</v>
      </c>
      <c r="AE10">
        <f t="shared" ca="1" si="0"/>
        <v>3</v>
      </c>
      <c r="AF10">
        <f t="shared" ca="1" si="0"/>
        <v>3</v>
      </c>
      <c r="AG10">
        <f t="shared" ca="1" si="0"/>
        <v>4</v>
      </c>
      <c r="AH10">
        <f t="shared" ca="1" si="0"/>
        <v>3</v>
      </c>
    </row>
    <row r="11" spans="2:34" x14ac:dyDescent="0.3">
      <c r="B11">
        <v>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f t="shared" si="1"/>
        <v>75</v>
      </c>
      <c r="T11">
        <f t="shared" ca="1" si="2"/>
        <v>5</v>
      </c>
      <c r="U11">
        <f t="shared" ca="1" si="0"/>
        <v>3</v>
      </c>
      <c r="V11">
        <f t="shared" ca="1" si="0"/>
        <v>5</v>
      </c>
      <c r="W11">
        <f t="shared" ca="1" si="0"/>
        <v>5</v>
      </c>
      <c r="X11">
        <f t="shared" ca="1" si="0"/>
        <v>5</v>
      </c>
      <c r="Y11">
        <f t="shared" ca="1" si="0"/>
        <v>3</v>
      </c>
      <c r="Z11">
        <f t="shared" ca="1" si="0"/>
        <v>5</v>
      </c>
      <c r="AA11">
        <f t="shared" ca="1" si="0"/>
        <v>4</v>
      </c>
      <c r="AB11">
        <f t="shared" ca="1" si="0"/>
        <v>4</v>
      </c>
      <c r="AC11">
        <f t="shared" ca="1" si="0"/>
        <v>4</v>
      </c>
      <c r="AD11">
        <f t="shared" ca="1" si="0"/>
        <v>5</v>
      </c>
      <c r="AE11">
        <f t="shared" ca="1" si="0"/>
        <v>3</v>
      </c>
      <c r="AF11">
        <f t="shared" ca="1" si="0"/>
        <v>4</v>
      </c>
      <c r="AG11">
        <f t="shared" ca="1" si="0"/>
        <v>4</v>
      </c>
      <c r="AH11">
        <f t="shared" ca="1" si="0"/>
        <v>3</v>
      </c>
    </row>
    <row r="12" spans="2:34" x14ac:dyDescent="0.3">
      <c r="B12">
        <v>10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3</v>
      </c>
      <c r="M12">
        <v>3</v>
      </c>
      <c r="N12">
        <v>3</v>
      </c>
      <c r="O12">
        <v>3</v>
      </c>
      <c r="P12">
        <v>3</v>
      </c>
      <c r="Q12">
        <v>3</v>
      </c>
      <c r="R12">
        <f t="shared" si="1"/>
        <v>45</v>
      </c>
      <c r="T12">
        <f t="shared" ca="1" si="2"/>
        <v>5</v>
      </c>
      <c r="U12">
        <f t="shared" ca="1" si="0"/>
        <v>3</v>
      </c>
      <c r="V12">
        <f t="shared" ca="1" si="0"/>
        <v>4</v>
      </c>
      <c r="W12">
        <f t="shared" ca="1" si="0"/>
        <v>5</v>
      </c>
      <c r="X12">
        <f t="shared" ca="1" si="0"/>
        <v>3</v>
      </c>
      <c r="Y12">
        <f t="shared" ca="1" si="0"/>
        <v>5</v>
      </c>
      <c r="Z12">
        <f t="shared" ca="1" si="0"/>
        <v>4</v>
      </c>
      <c r="AA12">
        <f t="shared" ca="1" si="0"/>
        <v>4</v>
      </c>
      <c r="AB12">
        <f t="shared" ca="1" si="0"/>
        <v>3</v>
      </c>
      <c r="AC12">
        <f t="shared" ca="1" si="0"/>
        <v>4</v>
      </c>
      <c r="AD12">
        <f t="shared" ca="1" si="0"/>
        <v>3</v>
      </c>
      <c r="AE12">
        <f t="shared" ca="1" si="0"/>
        <v>3</v>
      </c>
      <c r="AF12">
        <f t="shared" ca="1" si="0"/>
        <v>4</v>
      </c>
      <c r="AG12">
        <f t="shared" ca="1" si="0"/>
        <v>5</v>
      </c>
      <c r="AH12">
        <f t="shared" ca="1" si="0"/>
        <v>5</v>
      </c>
    </row>
    <row r="13" spans="2:34" x14ac:dyDescent="0.3">
      <c r="B13">
        <v>11</v>
      </c>
      <c r="C13">
        <v>5</v>
      </c>
      <c r="D13">
        <v>5</v>
      </c>
      <c r="E13">
        <v>3</v>
      </c>
      <c r="F13">
        <v>5</v>
      </c>
      <c r="G13">
        <v>3</v>
      </c>
      <c r="H13">
        <v>3</v>
      </c>
      <c r="I13">
        <v>5</v>
      </c>
      <c r="J13">
        <v>3</v>
      </c>
      <c r="K13">
        <v>5</v>
      </c>
      <c r="L13">
        <v>3</v>
      </c>
      <c r="M13">
        <v>3</v>
      </c>
      <c r="N13">
        <v>5</v>
      </c>
      <c r="O13">
        <v>3</v>
      </c>
      <c r="P13">
        <v>5</v>
      </c>
      <c r="Q13">
        <v>3</v>
      </c>
      <c r="R13">
        <f t="shared" si="1"/>
        <v>59</v>
      </c>
      <c r="T13">
        <f t="shared" ca="1" si="2"/>
        <v>3</v>
      </c>
      <c r="U13">
        <f t="shared" ca="1" si="0"/>
        <v>4</v>
      </c>
      <c r="V13">
        <f t="shared" ca="1" si="0"/>
        <v>4</v>
      </c>
      <c r="W13">
        <f t="shared" ca="1" si="0"/>
        <v>3</v>
      </c>
      <c r="X13">
        <f t="shared" ca="1" si="0"/>
        <v>3</v>
      </c>
      <c r="Y13">
        <f t="shared" ca="1" si="0"/>
        <v>4</v>
      </c>
      <c r="Z13">
        <f t="shared" ca="1" si="0"/>
        <v>3</v>
      </c>
      <c r="AA13">
        <f t="shared" ca="1" si="0"/>
        <v>3</v>
      </c>
      <c r="AB13">
        <f t="shared" ca="1" si="0"/>
        <v>5</v>
      </c>
      <c r="AC13">
        <f t="shared" ca="1" si="0"/>
        <v>5</v>
      </c>
      <c r="AD13">
        <f t="shared" ca="1" si="0"/>
        <v>4</v>
      </c>
      <c r="AE13">
        <f t="shared" ca="1" si="0"/>
        <v>3</v>
      </c>
      <c r="AF13">
        <f t="shared" ca="1" si="0"/>
        <v>3</v>
      </c>
      <c r="AG13">
        <f t="shared" ca="1" si="0"/>
        <v>5</v>
      </c>
      <c r="AH13">
        <f t="shared" ca="1" si="0"/>
        <v>3</v>
      </c>
    </row>
    <row r="14" spans="2:34" x14ac:dyDescent="0.3">
      <c r="B14">
        <v>12</v>
      </c>
      <c r="C14">
        <v>3</v>
      </c>
      <c r="D14">
        <v>3</v>
      </c>
      <c r="E14">
        <v>4</v>
      </c>
      <c r="F14">
        <v>3</v>
      </c>
      <c r="G14">
        <v>4</v>
      </c>
      <c r="H14">
        <v>4</v>
      </c>
      <c r="I14">
        <v>3</v>
      </c>
      <c r="J14">
        <v>4</v>
      </c>
      <c r="K14">
        <v>3</v>
      </c>
      <c r="L14">
        <v>4</v>
      </c>
      <c r="M14">
        <v>4</v>
      </c>
      <c r="N14">
        <v>3</v>
      </c>
      <c r="O14">
        <v>4</v>
      </c>
      <c r="P14">
        <v>3</v>
      </c>
      <c r="Q14">
        <v>4</v>
      </c>
      <c r="R14">
        <f t="shared" si="1"/>
        <v>53</v>
      </c>
      <c r="T14">
        <f t="shared" ca="1" si="2"/>
        <v>4</v>
      </c>
      <c r="U14">
        <f t="shared" ca="1" si="0"/>
        <v>3</v>
      </c>
      <c r="V14">
        <f t="shared" ca="1" si="0"/>
        <v>5</v>
      </c>
      <c r="W14">
        <f t="shared" ca="1" si="0"/>
        <v>4</v>
      </c>
      <c r="X14">
        <f t="shared" ca="1" si="0"/>
        <v>3</v>
      </c>
      <c r="Y14">
        <f t="shared" ca="1" si="0"/>
        <v>3</v>
      </c>
      <c r="Z14">
        <f t="shared" ca="1" si="0"/>
        <v>3</v>
      </c>
      <c r="AA14">
        <f t="shared" ca="1" si="0"/>
        <v>5</v>
      </c>
      <c r="AB14">
        <f t="shared" ca="1" si="0"/>
        <v>4</v>
      </c>
      <c r="AC14">
        <f t="shared" ca="1" si="0"/>
        <v>5</v>
      </c>
      <c r="AD14">
        <f t="shared" ca="1" si="0"/>
        <v>3</v>
      </c>
      <c r="AE14">
        <f t="shared" ca="1" si="0"/>
        <v>3</v>
      </c>
      <c r="AF14">
        <f t="shared" ca="1" si="0"/>
        <v>5</v>
      </c>
      <c r="AG14">
        <f t="shared" ca="1" si="0"/>
        <v>4</v>
      </c>
      <c r="AH14">
        <f t="shared" ca="1" si="0"/>
        <v>3</v>
      </c>
    </row>
    <row r="15" spans="2:34" x14ac:dyDescent="0.3">
      <c r="B15">
        <v>13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f t="shared" si="1"/>
        <v>75</v>
      </c>
      <c r="T15">
        <f t="shared" ca="1" si="2"/>
        <v>5</v>
      </c>
      <c r="U15">
        <f t="shared" ca="1" si="0"/>
        <v>4</v>
      </c>
      <c r="V15">
        <f t="shared" ca="1" si="0"/>
        <v>3</v>
      </c>
      <c r="W15">
        <f t="shared" ca="1" si="0"/>
        <v>4</v>
      </c>
      <c r="X15">
        <f t="shared" ca="1" si="0"/>
        <v>3</v>
      </c>
      <c r="Y15">
        <f t="shared" ca="1" si="0"/>
        <v>4</v>
      </c>
      <c r="Z15">
        <f t="shared" ca="1" si="0"/>
        <v>4</v>
      </c>
      <c r="AA15">
        <f t="shared" ca="1" si="0"/>
        <v>3</v>
      </c>
      <c r="AB15">
        <f t="shared" ca="1" si="0"/>
        <v>4</v>
      </c>
      <c r="AC15">
        <f t="shared" ca="1" si="0"/>
        <v>3</v>
      </c>
      <c r="AD15">
        <f t="shared" ca="1" si="0"/>
        <v>5</v>
      </c>
      <c r="AE15">
        <f t="shared" ca="1" si="0"/>
        <v>3</v>
      </c>
      <c r="AF15">
        <f t="shared" ca="1" si="0"/>
        <v>3</v>
      </c>
      <c r="AG15">
        <f t="shared" ca="1" si="0"/>
        <v>5</v>
      </c>
      <c r="AH15">
        <f t="shared" ca="1" si="0"/>
        <v>3</v>
      </c>
    </row>
    <row r="16" spans="2:34" x14ac:dyDescent="0.3">
      <c r="B16">
        <v>14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  <c r="K16">
        <v>5</v>
      </c>
      <c r="L16">
        <v>5</v>
      </c>
      <c r="M16">
        <v>5</v>
      </c>
      <c r="N16">
        <v>5</v>
      </c>
      <c r="O16">
        <v>5</v>
      </c>
      <c r="P16">
        <v>5</v>
      </c>
      <c r="Q16">
        <v>5</v>
      </c>
      <c r="R16">
        <f t="shared" si="1"/>
        <v>75</v>
      </c>
      <c r="T16">
        <f t="shared" ca="1" si="2"/>
        <v>5</v>
      </c>
      <c r="U16">
        <f t="shared" ca="1" si="0"/>
        <v>4</v>
      </c>
      <c r="V16">
        <f t="shared" ca="1" si="0"/>
        <v>5</v>
      </c>
      <c r="W16">
        <f t="shared" ca="1" si="0"/>
        <v>3</v>
      </c>
      <c r="X16">
        <f t="shared" ca="1" si="0"/>
        <v>3</v>
      </c>
      <c r="Y16">
        <f t="shared" ca="1" si="0"/>
        <v>4</v>
      </c>
      <c r="Z16">
        <f t="shared" ca="1" si="0"/>
        <v>3</v>
      </c>
      <c r="AA16">
        <f t="shared" ca="1" si="0"/>
        <v>5</v>
      </c>
      <c r="AB16">
        <f t="shared" ca="1" si="0"/>
        <v>5</v>
      </c>
      <c r="AC16">
        <f t="shared" ca="1" si="0"/>
        <v>4</v>
      </c>
      <c r="AD16">
        <f t="shared" ca="1" si="0"/>
        <v>3</v>
      </c>
      <c r="AE16">
        <f t="shared" ca="1" si="0"/>
        <v>4</v>
      </c>
      <c r="AF16">
        <f t="shared" ca="1" si="0"/>
        <v>4</v>
      </c>
      <c r="AG16">
        <f t="shared" ca="1" si="0"/>
        <v>5</v>
      </c>
      <c r="AH16">
        <f t="shared" ca="1" si="0"/>
        <v>5</v>
      </c>
    </row>
    <row r="17" spans="2:34" x14ac:dyDescent="0.3">
      <c r="B17">
        <v>15</v>
      </c>
      <c r="C17">
        <v>3</v>
      </c>
      <c r="D17">
        <v>3</v>
      </c>
      <c r="E17">
        <v>3</v>
      </c>
      <c r="F17">
        <v>3</v>
      </c>
      <c r="G17">
        <v>3</v>
      </c>
      <c r="H17">
        <v>3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3</v>
      </c>
      <c r="P17">
        <v>3</v>
      </c>
      <c r="Q17">
        <v>3</v>
      </c>
      <c r="R17">
        <f t="shared" si="1"/>
        <v>45</v>
      </c>
      <c r="T17">
        <f t="shared" ca="1" si="2"/>
        <v>4</v>
      </c>
      <c r="U17">
        <f t="shared" ca="1" si="0"/>
        <v>4</v>
      </c>
      <c r="V17">
        <f t="shared" ca="1" si="0"/>
        <v>5</v>
      </c>
      <c r="W17">
        <f t="shared" ca="1" si="0"/>
        <v>4</v>
      </c>
      <c r="X17">
        <f t="shared" ca="1" si="0"/>
        <v>4</v>
      </c>
      <c r="Y17">
        <f t="shared" ca="1" si="0"/>
        <v>5</v>
      </c>
      <c r="Z17">
        <f t="shared" ca="1" si="0"/>
        <v>3</v>
      </c>
      <c r="AA17">
        <f t="shared" ca="1" si="0"/>
        <v>5</v>
      </c>
      <c r="AB17">
        <f t="shared" ca="1" si="0"/>
        <v>5</v>
      </c>
      <c r="AC17">
        <f t="shared" ca="1" si="0"/>
        <v>5</v>
      </c>
      <c r="AD17">
        <f t="shared" ca="1" si="0"/>
        <v>4</v>
      </c>
      <c r="AE17">
        <f t="shared" ca="1" si="0"/>
        <v>4</v>
      </c>
      <c r="AF17">
        <f t="shared" ca="1" si="0"/>
        <v>3</v>
      </c>
      <c r="AG17">
        <f t="shared" ca="1" si="0"/>
        <v>4</v>
      </c>
      <c r="AH17">
        <f t="shared" ca="1" si="0"/>
        <v>4</v>
      </c>
    </row>
    <row r="18" spans="2:34" x14ac:dyDescent="0.3">
      <c r="B18">
        <v>16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f t="shared" si="1"/>
        <v>75</v>
      </c>
      <c r="T18">
        <f t="shared" ca="1" si="2"/>
        <v>3</v>
      </c>
      <c r="U18">
        <f t="shared" ca="1" si="0"/>
        <v>5</v>
      </c>
      <c r="V18">
        <f t="shared" ca="1" si="0"/>
        <v>4</v>
      </c>
      <c r="W18">
        <f t="shared" ca="1" si="0"/>
        <v>3</v>
      </c>
      <c r="X18">
        <f t="shared" ca="1" si="0"/>
        <v>4</v>
      </c>
      <c r="Y18">
        <f t="shared" ca="1" si="0"/>
        <v>5</v>
      </c>
      <c r="Z18">
        <f t="shared" ca="1" si="0"/>
        <v>3</v>
      </c>
      <c r="AA18">
        <f t="shared" ca="1" si="0"/>
        <v>5</v>
      </c>
      <c r="AB18">
        <f t="shared" ca="1" si="0"/>
        <v>5</v>
      </c>
      <c r="AC18">
        <f t="shared" ca="1" si="0"/>
        <v>5</v>
      </c>
      <c r="AD18">
        <f t="shared" ca="1" si="0"/>
        <v>3</v>
      </c>
      <c r="AE18">
        <f t="shared" ca="1" si="0"/>
        <v>3</v>
      </c>
      <c r="AF18">
        <f t="shared" ca="1" si="0"/>
        <v>4</v>
      </c>
      <c r="AG18">
        <f t="shared" ca="1" si="0"/>
        <v>5</v>
      </c>
      <c r="AH18">
        <f t="shared" ca="1" si="0"/>
        <v>4</v>
      </c>
    </row>
    <row r="19" spans="2:34" x14ac:dyDescent="0.3">
      <c r="B19">
        <v>17</v>
      </c>
      <c r="C19">
        <v>5</v>
      </c>
      <c r="D19">
        <v>5</v>
      </c>
      <c r="E19">
        <v>4</v>
      </c>
      <c r="F19">
        <v>5</v>
      </c>
      <c r="G19">
        <v>4</v>
      </c>
      <c r="H19">
        <v>4</v>
      </c>
      <c r="I19">
        <v>5</v>
      </c>
      <c r="J19">
        <v>4</v>
      </c>
      <c r="K19">
        <v>5</v>
      </c>
      <c r="L19">
        <v>4</v>
      </c>
      <c r="M19">
        <v>4</v>
      </c>
      <c r="N19">
        <v>5</v>
      </c>
      <c r="O19">
        <v>4</v>
      </c>
      <c r="P19">
        <v>5</v>
      </c>
      <c r="Q19">
        <v>4</v>
      </c>
      <c r="R19">
        <f t="shared" si="1"/>
        <v>67</v>
      </c>
      <c r="T19">
        <f t="shared" ca="1" si="2"/>
        <v>4</v>
      </c>
      <c r="U19">
        <f t="shared" ca="1" si="2"/>
        <v>4</v>
      </c>
      <c r="V19">
        <f t="shared" ca="1" si="2"/>
        <v>3</v>
      </c>
      <c r="W19">
        <f t="shared" ca="1" si="2"/>
        <v>4</v>
      </c>
      <c r="X19">
        <f t="shared" ca="1" si="2"/>
        <v>4</v>
      </c>
      <c r="Y19">
        <f t="shared" ca="1" si="2"/>
        <v>5</v>
      </c>
      <c r="Z19">
        <f t="shared" ca="1" si="2"/>
        <v>3</v>
      </c>
      <c r="AA19">
        <f t="shared" ca="1" si="2"/>
        <v>4</v>
      </c>
      <c r="AB19">
        <f t="shared" ca="1" si="2"/>
        <v>4</v>
      </c>
      <c r="AC19">
        <f t="shared" ca="1" si="2"/>
        <v>4</v>
      </c>
      <c r="AD19">
        <f t="shared" ca="1" si="2"/>
        <v>3</v>
      </c>
      <c r="AE19">
        <f t="shared" ca="1" si="2"/>
        <v>3</v>
      </c>
      <c r="AF19">
        <f t="shared" ca="1" si="2"/>
        <v>3</v>
      </c>
      <c r="AG19">
        <f t="shared" ca="1" si="2"/>
        <v>4</v>
      </c>
      <c r="AH19">
        <f t="shared" ca="1" si="2"/>
        <v>4</v>
      </c>
    </row>
    <row r="20" spans="2:34" x14ac:dyDescent="0.3">
      <c r="B20">
        <v>18</v>
      </c>
      <c r="C20">
        <v>5</v>
      </c>
      <c r="D20">
        <v>5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f t="shared" si="1"/>
        <v>75</v>
      </c>
      <c r="T20">
        <f t="shared" ca="1" si="2"/>
        <v>5</v>
      </c>
      <c r="U20">
        <f t="shared" ca="1" si="2"/>
        <v>4</v>
      </c>
      <c r="V20">
        <f t="shared" ca="1" si="2"/>
        <v>3</v>
      </c>
      <c r="W20">
        <f t="shared" ca="1" si="2"/>
        <v>3</v>
      </c>
      <c r="X20">
        <f t="shared" ca="1" si="2"/>
        <v>5</v>
      </c>
      <c r="Y20">
        <f t="shared" ca="1" si="2"/>
        <v>5</v>
      </c>
      <c r="Z20">
        <f t="shared" ca="1" si="2"/>
        <v>3</v>
      </c>
      <c r="AA20">
        <f t="shared" ca="1" si="2"/>
        <v>4</v>
      </c>
      <c r="AB20">
        <f t="shared" ca="1" si="2"/>
        <v>4</v>
      </c>
      <c r="AC20">
        <f t="shared" ca="1" si="2"/>
        <v>4</v>
      </c>
      <c r="AD20">
        <f t="shared" ca="1" si="2"/>
        <v>4</v>
      </c>
      <c r="AE20">
        <f t="shared" ca="1" si="2"/>
        <v>5</v>
      </c>
      <c r="AF20">
        <f t="shared" ca="1" si="2"/>
        <v>5</v>
      </c>
      <c r="AG20">
        <f t="shared" ca="1" si="2"/>
        <v>5</v>
      </c>
      <c r="AH20">
        <f t="shared" ca="1" si="2"/>
        <v>3</v>
      </c>
    </row>
    <row r="21" spans="2:34" x14ac:dyDescent="0.3">
      <c r="B21">
        <v>19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  <c r="Q21">
        <v>3</v>
      </c>
      <c r="R21">
        <f t="shared" si="1"/>
        <v>45</v>
      </c>
      <c r="T21">
        <f t="shared" ca="1" si="2"/>
        <v>4</v>
      </c>
      <c r="U21">
        <f t="shared" ca="1" si="2"/>
        <v>3</v>
      </c>
      <c r="V21">
        <f t="shared" ca="1" si="2"/>
        <v>3</v>
      </c>
      <c r="W21">
        <f t="shared" ca="1" si="2"/>
        <v>3</v>
      </c>
      <c r="X21">
        <f t="shared" ca="1" si="2"/>
        <v>5</v>
      </c>
      <c r="Y21">
        <f t="shared" ca="1" si="2"/>
        <v>4</v>
      </c>
      <c r="Z21">
        <f t="shared" ca="1" si="2"/>
        <v>4</v>
      </c>
      <c r="AA21">
        <f t="shared" ca="1" si="2"/>
        <v>4</v>
      </c>
      <c r="AB21">
        <f t="shared" ca="1" si="2"/>
        <v>5</v>
      </c>
      <c r="AC21">
        <f t="shared" ca="1" si="2"/>
        <v>5</v>
      </c>
      <c r="AD21">
        <f t="shared" ca="1" si="2"/>
        <v>5</v>
      </c>
      <c r="AE21">
        <f t="shared" ca="1" si="2"/>
        <v>4</v>
      </c>
      <c r="AF21">
        <f t="shared" ca="1" si="2"/>
        <v>4</v>
      </c>
      <c r="AG21">
        <f t="shared" ca="1" si="2"/>
        <v>3</v>
      </c>
      <c r="AH21">
        <f t="shared" ca="1" si="2"/>
        <v>3</v>
      </c>
    </row>
    <row r="22" spans="2:34" x14ac:dyDescent="0.3">
      <c r="B22">
        <v>20</v>
      </c>
      <c r="C22">
        <v>3</v>
      </c>
      <c r="D22">
        <v>3</v>
      </c>
      <c r="E22">
        <v>4</v>
      </c>
      <c r="F22">
        <v>3</v>
      </c>
      <c r="G22">
        <v>4</v>
      </c>
      <c r="H22">
        <v>4</v>
      </c>
      <c r="I22">
        <v>3</v>
      </c>
      <c r="J22">
        <v>4</v>
      </c>
      <c r="K22">
        <v>3</v>
      </c>
      <c r="L22">
        <v>4</v>
      </c>
      <c r="M22">
        <v>4</v>
      </c>
      <c r="N22">
        <v>3</v>
      </c>
      <c r="O22">
        <v>4</v>
      </c>
      <c r="P22">
        <v>3</v>
      </c>
      <c r="Q22">
        <v>4</v>
      </c>
      <c r="R22">
        <f t="shared" si="1"/>
        <v>53</v>
      </c>
      <c r="T22">
        <f t="shared" ca="1" si="2"/>
        <v>5</v>
      </c>
      <c r="U22">
        <f t="shared" ca="1" si="2"/>
        <v>3</v>
      </c>
      <c r="V22">
        <f t="shared" ca="1" si="2"/>
        <v>4</v>
      </c>
      <c r="W22">
        <f t="shared" ca="1" si="2"/>
        <v>4</v>
      </c>
      <c r="X22">
        <f t="shared" ca="1" si="2"/>
        <v>4</v>
      </c>
      <c r="Y22">
        <f t="shared" ca="1" si="2"/>
        <v>4</v>
      </c>
      <c r="Z22">
        <f t="shared" ca="1" si="2"/>
        <v>4</v>
      </c>
      <c r="AA22">
        <f t="shared" ca="1" si="2"/>
        <v>3</v>
      </c>
      <c r="AB22">
        <f t="shared" ca="1" si="2"/>
        <v>3</v>
      </c>
      <c r="AC22">
        <f t="shared" ca="1" si="2"/>
        <v>5</v>
      </c>
      <c r="AD22">
        <f t="shared" ca="1" si="2"/>
        <v>4</v>
      </c>
      <c r="AE22">
        <f t="shared" ca="1" si="2"/>
        <v>3</v>
      </c>
      <c r="AF22">
        <f t="shared" ca="1" si="2"/>
        <v>4</v>
      </c>
      <c r="AG22">
        <f t="shared" ca="1" si="2"/>
        <v>3</v>
      </c>
      <c r="AH22">
        <f t="shared" ca="1" si="2"/>
        <v>5</v>
      </c>
    </row>
    <row r="23" spans="2:34" x14ac:dyDescent="0.3">
      <c r="C23">
        <f>AVERAGE(C3:C22)</f>
        <v>4</v>
      </c>
      <c r="D23">
        <f t="shared" ref="D23:Q23" si="3">AVERAGE(D3:D22)</f>
        <v>3.95</v>
      </c>
      <c r="E23">
        <f t="shared" si="3"/>
        <v>4.0999999999999996</v>
      </c>
      <c r="F23">
        <f t="shared" si="3"/>
        <v>4</v>
      </c>
      <c r="G23">
        <f t="shared" si="3"/>
        <v>4.05</v>
      </c>
      <c r="H23">
        <f t="shared" si="3"/>
        <v>4.0999999999999996</v>
      </c>
      <c r="I23">
        <f t="shared" si="3"/>
        <v>4.05</v>
      </c>
      <c r="J23">
        <f t="shared" si="3"/>
        <v>4.05</v>
      </c>
      <c r="K23">
        <f t="shared" si="3"/>
        <v>4</v>
      </c>
      <c r="L23">
        <f t="shared" si="3"/>
        <v>4.1500000000000004</v>
      </c>
      <c r="M23">
        <f t="shared" si="3"/>
        <v>4.05</v>
      </c>
      <c r="N23">
        <f t="shared" si="3"/>
        <v>4</v>
      </c>
      <c r="O23">
        <f t="shared" si="3"/>
        <v>4.1500000000000004</v>
      </c>
      <c r="P23">
        <f t="shared" si="3"/>
        <v>4</v>
      </c>
      <c r="Q23">
        <f t="shared" si="3"/>
        <v>4.1500000000000004</v>
      </c>
    </row>
    <row r="24" spans="2:34" x14ac:dyDescent="0.3">
      <c r="B24" t="s">
        <v>2</v>
      </c>
      <c r="C24">
        <f>SUM(C3:C22)</f>
        <v>80</v>
      </c>
      <c r="D24">
        <f t="shared" ref="D24:Q24" si="4">SUM(D3:D22)</f>
        <v>79</v>
      </c>
      <c r="E24">
        <f t="shared" si="4"/>
        <v>82</v>
      </c>
      <c r="F24">
        <f t="shared" si="4"/>
        <v>80</v>
      </c>
      <c r="G24">
        <f t="shared" si="4"/>
        <v>81</v>
      </c>
      <c r="H24">
        <f t="shared" si="4"/>
        <v>82</v>
      </c>
      <c r="I24">
        <f t="shared" si="4"/>
        <v>81</v>
      </c>
      <c r="J24">
        <f t="shared" si="4"/>
        <v>81</v>
      </c>
      <c r="K24">
        <f t="shared" si="4"/>
        <v>80</v>
      </c>
      <c r="L24">
        <f t="shared" si="4"/>
        <v>83</v>
      </c>
      <c r="M24">
        <f t="shared" si="4"/>
        <v>81</v>
      </c>
      <c r="N24">
        <f t="shared" si="4"/>
        <v>80</v>
      </c>
      <c r="O24">
        <f t="shared" si="4"/>
        <v>83</v>
      </c>
      <c r="P24">
        <f t="shared" si="4"/>
        <v>80</v>
      </c>
      <c r="Q24">
        <f t="shared" si="4"/>
        <v>83</v>
      </c>
    </row>
    <row r="25" spans="2:34" x14ac:dyDescent="0.3">
      <c r="B25" t="s">
        <v>3</v>
      </c>
      <c r="C25">
        <f>CORREL(C3:C22,$R$3:$R$22)</f>
        <v>0.80757285308724835</v>
      </c>
      <c r="D25">
        <f t="shared" ref="D25:Q25" si="5">CORREL(D3:D22,$R$3:$R$22)</f>
        <v>0.78897441733045715</v>
      </c>
      <c r="E25">
        <f t="shared" si="5"/>
        <v>0.799318058647421</v>
      </c>
      <c r="F25">
        <f t="shared" si="5"/>
        <v>0.80757285308724835</v>
      </c>
      <c r="G25">
        <f t="shared" si="5"/>
        <v>0.7679890614473952</v>
      </c>
      <c r="H25">
        <f t="shared" si="5"/>
        <v>0.799318058647421</v>
      </c>
      <c r="I25">
        <f t="shared" si="5"/>
        <v>0.78025646796768977</v>
      </c>
      <c r="J25">
        <f t="shared" si="5"/>
        <v>0.7679890614473952</v>
      </c>
      <c r="K25">
        <f t="shared" si="5"/>
        <v>0.80757285308724835</v>
      </c>
      <c r="L25">
        <f t="shared" si="5"/>
        <v>0.77000035035623782</v>
      </c>
      <c r="M25">
        <f t="shared" si="5"/>
        <v>0.7679890614473952</v>
      </c>
      <c r="N25">
        <f t="shared" si="5"/>
        <v>0.80757285308724835</v>
      </c>
      <c r="O25">
        <f t="shared" si="5"/>
        <v>0.77000035035623782</v>
      </c>
      <c r="P25">
        <f t="shared" si="5"/>
        <v>0.80757285308724835</v>
      </c>
      <c r="Q25">
        <f t="shared" si="5"/>
        <v>0.77000035035623782</v>
      </c>
    </row>
    <row r="26" spans="2:34" x14ac:dyDescent="0.3">
      <c r="B26" t="s">
        <v>4</v>
      </c>
      <c r="C26">
        <v>0.37830000000000003</v>
      </c>
      <c r="D26">
        <v>0.37830000000000003</v>
      </c>
      <c r="E26">
        <v>0.37830000000000003</v>
      </c>
      <c r="F26">
        <v>0.37830000000000003</v>
      </c>
      <c r="G26">
        <v>0.37830000000000003</v>
      </c>
      <c r="H26">
        <v>0.37830000000000003</v>
      </c>
      <c r="I26">
        <v>0.37830000000000003</v>
      </c>
      <c r="J26">
        <v>0.37830000000000003</v>
      </c>
      <c r="K26">
        <v>0.37830000000000003</v>
      </c>
      <c r="L26">
        <v>0.37830000000000003</v>
      </c>
      <c r="M26">
        <v>0.37830000000000003</v>
      </c>
      <c r="N26">
        <v>0.37830000000000003</v>
      </c>
      <c r="O26">
        <v>0.37830000000000003</v>
      </c>
      <c r="P26">
        <v>0.37830000000000003</v>
      </c>
      <c r="Q26">
        <v>0.37830000000000003</v>
      </c>
    </row>
    <row r="27" spans="2:34" x14ac:dyDescent="0.3">
      <c r="B27" t="s">
        <v>5</v>
      </c>
      <c r="C27" t="str">
        <f>IF(C25&gt;C26,"Valid","Tidak")</f>
        <v>Valid</v>
      </c>
      <c r="D27" t="str">
        <f t="shared" ref="D27:Q27" si="6">IF(D25&gt;D26,"Valid","Tidak")</f>
        <v>Valid</v>
      </c>
      <c r="E27" t="str">
        <f t="shared" si="6"/>
        <v>Valid</v>
      </c>
      <c r="F27" t="str">
        <f t="shared" si="6"/>
        <v>Valid</v>
      </c>
      <c r="G27" t="str">
        <f t="shared" si="6"/>
        <v>Valid</v>
      </c>
      <c r="H27" t="str">
        <f t="shared" si="6"/>
        <v>Valid</v>
      </c>
      <c r="I27" t="str">
        <f t="shared" si="6"/>
        <v>Valid</v>
      </c>
      <c r="J27" t="str">
        <f t="shared" si="6"/>
        <v>Valid</v>
      </c>
      <c r="K27" t="str">
        <f t="shared" si="6"/>
        <v>Valid</v>
      </c>
      <c r="L27" t="str">
        <f t="shared" si="6"/>
        <v>Valid</v>
      </c>
      <c r="M27" t="str">
        <f t="shared" si="6"/>
        <v>Valid</v>
      </c>
      <c r="N27" t="str">
        <f t="shared" si="6"/>
        <v>Valid</v>
      </c>
      <c r="O27" t="str">
        <f t="shared" si="6"/>
        <v>Valid</v>
      </c>
      <c r="P27" t="str">
        <f t="shared" si="6"/>
        <v>Valid</v>
      </c>
      <c r="Q27" t="str">
        <f t="shared" si="6"/>
        <v>Valid</v>
      </c>
    </row>
    <row r="28" spans="2:34" x14ac:dyDescent="0.3">
      <c r="B28" t="s">
        <v>6</v>
      </c>
      <c r="C28">
        <f>COUNTIF(C27:Q27,"Valid")</f>
        <v>15</v>
      </c>
    </row>
    <row r="29" spans="2:34" x14ac:dyDescent="0.3">
      <c r="B29" t="s">
        <v>7</v>
      </c>
      <c r="C29">
        <f>COUNTIF(C27:Q27,"Tidak")</f>
        <v>0</v>
      </c>
    </row>
    <row r="30" spans="2:34" x14ac:dyDescent="0.3">
      <c r="B30" t="s">
        <v>2</v>
      </c>
    </row>
    <row r="31" spans="2:34" x14ac:dyDescent="0.3">
      <c r="B31" t="s">
        <v>8</v>
      </c>
      <c r="C31" s="2">
        <f>VAR(C3:C22)</f>
        <v>0.84210526315789469</v>
      </c>
      <c r="D31" s="2">
        <f t="shared" ref="D31:Q31" si="7">VAR(D3:D22)</f>
        <v>0.89210526315789418</v>
      </c>
      <c r="E31" s="2">
        <f t="shared" si="7"/>
        <v>0.62105263157894797</v>
      </c>
      <c r="F31" s="2">
        <f t="shared" si="7"/>
        <v>0.84210526315789469</v>
      </c>
      <c r="G31" s="2">
        <f t="shared" si="7"/>
        <v>0.68157894736842051</v>
      </c>
      <c r="H31" s="2">
        <f t="shared" si="7"/>
        <v>0.62105263157894797</v>
      </c>
      <c r="I31" s="2">
        <f t="shared" si="7"/>
        <v>0.89210526315789418</v>
      </c>
      <c r="J31" s="2">
        <f t="shared" si="7"/>
        <v>0.68157894736842051</v>
      </c>
      <c r="K31" s="2">
        <f t="shared" si="7"/>
        <v>0.84210526315789469</v>
      </c>
      <c r="L31" s="2">
        <f t="shared" si="7"/>
        <v>0.66052631578947429</v>
      </c>
      <c r="M31" s="2">
        <f t="shared" si="7"/>
        <v>0.68157894736842051</v>
      </c>
      <c r="N31" s="2">
        <f t="shared" si="7"/>
        <v>0.84210526315789469</v>
      </c>
      <c r="O31" s="2">
        <f t="shared" si="7"/>
        <v>0.66052631578947429</v>
      </c>
      <c r="P31" s="2">
        <f t="shared" si="7"/>
        <v>0.84210526315789469</v>
      </c>
      <c r="Q31" s="2">
        <f t="shared" si="7"/>
        <v>0.66052631578947429</v>
      </c>
    </row>
    <row r="32" spans="2:34" x14ac:dyDescent="0.3">
      <c r="B32" t="s">
        <v>9</v>
      </c>
      <c r="C32">
        <f>C28</f>
        <v>15</v>
      </c>
    </row>
    <row r="33" spans="2:21" x14ac:dyDescent="0.3">
      <c r="B33" t="s">
        <v>10</v>
      </c>
      <c r="C33" s="2">
        <f>SUM(C31:Q31)</f>
        <v>11.263157894736841</v>
      </c>
    </row>
    <row r="34" spans="2:21" x14ac:dyDescent="0.3">
      <c r="B34" t="s">
        <v>11</v>
      </c>
      <c r="C34">
        <f>VAR(R3:R22)</f>
        <v>104.58947368421038</v>
      </c>
    </row>
    <row r="35" spans="2:21" x14ac:dyDescent="0.3">
      <c r="B35" t="s">
        <v>12</v>
      </c>
      <c r="C35">
        <f>C32/(C32-1)*(1-(C33/C34))</f>
        <v>0.95604727398205636</v>
      </c>
    </row>
    <row r="36" spans="2:21" x14ac:dyDescent="0.3">
      <c r="G36">
        <v>0.80757285308724835</v>
      </c>
      <c r="H36">
        <v>0.78897441733045715</v>
      </c>
      <c r="I36">
        <v>0.799318058647421</v>
      </c>
      <c r="J36">
        <v>0.80757285308724835</v>
      </c>
      <c r="K36">
        <v>0.7679890614473952</v>
      </c>
      <c r="L36">
        <v>0.799318058647421</v>
      </c>
      <c r="M36">
        <v>0.78025646796768977</v>
      </c>
      <c r="N36">
        <v>0.7679890614473952</v>
      </c>
      <c r="O36">
        <v>0.80757285308724835</v>
      </c>
      <c r="P36">
        <v>0.77000035035623782</v>
      </c>
      <c r="Q36">
        <v>0.7679890614473952</v>
      </c>
      <c r="R36">
        <v>0.80757285308724835</v>
      </c>
      <c r="S36">
        <v>0.77000035035623782</v>
      </c>
      <c r="T36">
        <v>0.80757285308724835</v>
      </c>
      <c r="U36">
        <v>0.77000035035623782</v>
      </c>
    </row>
    <row r="37" spans="2:21" x14ac:dyDescent="0.3">
      <c r="C37" t="s">
        <v>20</v>
      </c>
      <c r="D37" t="s">
        <v>21</v>
      </c>
      <c r="E37" t="s">
        <v>22</v>
      </c>
    </row>
    <row r="38" spans="2:21" x14ac:dyDescent="0.3">
      <c r="C38">
        <v>4</v>
      </c>
      <c r="D38" s="2">
        <v>0.80757285308724835</v>
      </c>
      <c r="E38">
        <v>0.37830000000000003</v>
      </c>
    </row>
    <row r="39" spans="2:21" x14ac:dyDescent="0.3">
      <c r="C39">
        <v>3.95</v>
      </c>
      <c r="D39" s="2">
        <v>0.78897441733045715</v>
      </c>
      <c r="E39">
        <v>0.37830000000000003</v>
      </c>
    </row>
    <row r="40" spans="2:21" x14ac:dyDescent="0.3">
      <c r="C40">
        <v>4.0999999999999996</v>
      </c>
      <c r="D40" s="2">
        <v>0.799318058647421</v>
      </c>
      <c r="E40">
        <v>0.37830000000000003</v>
      </c>
    </row>
    <row r="41" spans="2:21" x14ac:dyDescent="0.3">
      <c r="C41">
        <v>4</v>
      </c>
      <c r="D41" s="2">
        <v>0.80757285308724835</v>
      </c>
      <c r="E41">
        <v>0.37830000000000003</v>
      </c>
    </row>
    <row r="42" spans="2:21" x14ac:dyDescent="0.3">
      <c r="C42">
        <v>4.05</v>
      </c>
      <c r="D42" s="2">
        <v>0.7679890614473952</v>
      </c>
      <c r="E42">
        <v>0.37830000000000003</v>
      </c>
    </row>
    <row r="43" spans="2:21" x14ac:dyDescent="0.3">
      <c r="C43">
        <v>4.0999999999999996</v>
      </c>
      <c r="D43" s="2">
        <v>0.799318058647421</v>
      </c>
      <c r="E43">
        <v>0.37830000000000003</v>
      </c>
    </row>
    <row r="44" spans="2:21" x14ac:dyDescent="0.3">
      <c r="C44">
        <v>4.05</v>
      </c>
      <c r="D44" s="2">
        <v>0.78025646796768977</v>
      </c>
      <c r="E44">
        <v>0.37830000000000003</v>
      </c>
    </row>
    <row r="45" spans="2:21" x14ac:dyDescent="0.3">
      <c r="C45">
        <v>4.05</v>
      </c>
      <c r="D45" s="2">
        <v>0.7679890614473952</v>
      </c>
      <c r="E45">
        <v>0.37830000000000003</v>
      </c>
    </row>
    <row r="46" spans="2:21" x14ac:dyDescent="0.3">
      <c r="C46">
        <v>4</v>
      </c>
      <c r="D46" s="2">
        <v>0.80757285308724835</v>
      </c>
      <c r="E46">
        <v>0.37830000000000003</v>
      </c>
    </row>
    <row r="47" spans="2:21" x14ac:dyDescent="0.3">
      <c r="C47">
        <v>4.1500000000000004</v>
      </c>
      <c r="D47" s="2">
        <v>0.77000035035623782</v>
      </c>
      <c r="E47">
        <v>0.37830000000000003</v>
      </c>
    </row>
    <row r="48" spans="2:21" x14ac:dyDescent="0.3">
      <c r="C48">
        <v>4.05</v>
      </c>
      <c r="D48" s="2">
        <v>0.7679890614473952</v>
      </c>
      <c r="E48">
        <v>0.37830000000000003</v>
      </c>
    </row>
    <row r="49" spans="3:5" x14ac:dyDescent="0.3">
      <c r="C49">
        <v>4</v>
      </c>
      <c r="D49" s="2">
        <v>0.80757285308724835</v>
      </c>
      <c r="E49">
        <v>0.37830000000000003</v>
      </c>
    </row>
    <row r="50" spans="3:5" x14ac:dyDescent="0.3">
      <c r="C50">
        <v>4.1500000000000004</v>
      </c>
      <c r="D50" s="2">
        <v>0.77000035035623782</v>
      </c>
      <c r="E50">
        <v>0.37830000000000003</v>
      </c>
    </row>
    <row r="51" spans="3:5" x14ac:dyDescent="0.3">
      <c r="C51">
        <v>4</v>
      </c>
      <c r="D51" s="2">
        <v>0.80757285308724835</v>
      </c>
      <c r="E51">
        <v>0.37830000000000003</v>
      </c>
    </row>
    <row r="52" spans="3:5" x14ac:dyDescent="0.3">
      <c r="C52">
        <v>4.1500000000000004</v>
      </c>
      <c r="D52" s="2">
        <v>0.77000035035623782</v>
      </c>
      <c r="E52">
        <v>0.37830000000000003</v>
      </c>
    </row>
  </sheetData>
  <mergeCells count="1">
    <mergeCell ref="C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89A7-7D5E-43DD-A8AE-C490664277A9}">
  <dimension ref="A1:I17"/>
  <sheetViews>
    <sheetView workbookViewId="0">
      <selection sqref="A1:I17"/>
    </sheetView>
  </sheetViews>
  <sheetFormatPr defaultColWidth="8.796875" defaultRowHeight="15.6" x14ac:dyDescent="0.3"/>
  <cols>
    <col min="1" max="1" width="3.8984375" style="1" bestFit="1" customWidth="1"/>
    <col min="2" max="2" width="6.5" style="1" bestFit="1" customWidth="1"/>
    <col min="3" max="3" width="8.09765625" style="1" bestFit="1" customWidth="1"/>
    <col min="4" max="4" width="7.5" style="1" bestFit="1" customWidth="1"/>
    <col min="5" max="5" width="9.796875" style="1" bestFit="1" customWidth="1"/>
    <col min="6" max="6" width="6.5" style="1" bestFit="1" customWidth="1"/>
    <col min="7" max="7" width="8.09765625" style="1" bestFit="1" customWidth="1"/>
    <col min="8" max="8" width="7.5" style="1" bestFit="1" customWidth="1"/>
    <col min="9" max="9" width="9.796875" style="1" bestFit="1" customWidth="1"/>
    <col min="10" max="16384" width="8.796875" style="1"/>
  </cols>
  <sheetData>
    <row r="1" spans="1:9" x14ac:dyDescent="0.3">
      <c r="A1" s="17" t="s">
        <v>79</v>
      </c>
      <c r="B1" s="18" t="s">
        <v>82</v>
      </c>
      <c r="C1" s="18"/>
      <c r="D1" s="18"/>
      <c r="E1" s="18"/>
      <c r="F1" s="18" t="s">
        <v>83</v>
      </c>
      <c r="G1" s="18"/>
      <c r="H1" s="18"/>
      <c r="I1" s="18"/>
    </row>
    <row r="2" spans="1:9" x14ac:dyDescent="0.3">
      <c r="A2" s="17"/>
      <c r="B2" s="5" t="s">
        <v>42</v>
      </c>
      <c r="C2" s="5" t="s">
        <v>80</v>
      </c>
      <c r="D2" s="5" t="s">
        <v>81</v>
      </c>
      <c r="E2" s="5" t="s">
        <v>16</v>
      </c>
      <c r="F2" s="5" t="s">
        <v>42</v>
      </c>
      <c r="G2" s="5" t="s">
        <v>80</v>
      </c>
      <c r="H2" s="5" t="s">
        <v>81</v>
      </c>
      <c r="I2" s="5" t="s">
        <v>16</v>
      </c>
    </row>
    <row r="3" spans="1:9" x14ac:dyDescent="0.3">
      <c r="A3" s="3">
        <v>1</v>
      </c>
      <c r="B3" s="5" t="s">
        <v>84</v>
      </c>
      <c r="C3" s="4">
        <f>'DATA UJI VALID FUNGSIONAL'!C38</f>
        <v>2.4500000000000002</v>
      </c>
      <c r="D3" s="5">
        <v>0.37830000000000003</v>
      </c>
      <c r="E3" s="5" t="s">
        <v>19</v>
      </c>
      <c r="F3" s="5" t="s">
        <v>84</v>
      </c>
      <c r="G3" s="4">
        <f>'DATA UJI VALID DISFUNGSIONAL'!C38</f>
        <v>4</v>
      </c>
      <c r="H3" s="5">
        <v>0.37830000000000003</v>
      </c>
      <c r="I3" s="5" t="s">
        <v>19</v>
      </c>
    </row>
    <row r="4" spans="1:9" x14ac:dyDescent="0.3">
      <c r="A4" s="3">
        <v>2</v>
      </c>
      <c r="B4" s="5" t="s">
        <v>85</v>
      </c>
      <c r="C4" s="4">
        <f>'DATA UJI VALID FUNGSIONAL'!C39</f>
        <v>2.5499999999999998</v>
      </c>
      <c r="D4" s="5">
        <v>0.37830000000000003</v>
      </c>
      <c r="E4" s="5" t="s">
        <v>19</v>
      </c>
      <c r="F4" s="5" t="s">
        <v>85</v>
      </c>
      <c r="G4" s="4">
        <f>'DATA UJI VALID DISFUNGSIONAL'!C39</f>
        <v>3.95</v>
      </c>
      <c r="H4" s="5">
        <v>0.37830000000000003</v>
      </c>
      <c r="I4" s="5" t="s">
        <v>19</v>
      </c>
    </row>
    <row r="5" spans="1:9" x14ac:dyDescent="0.3">
      <c r="A5" s="3">
        <v>3</v>
      </c>
      <c r="B5" s="5" t="s">
        <v>86</v>
      </c>
      <c r="C5" s="4">
        <f>'DATA UJI VALID FUNGSIONAL'!C40</f>
        <v>2.4500000000000002</v>
      </c>
      <c r="D5" s="5">
        <v>0.37830000000000003</v>
      </c>
      <c r="E5" s="5" t="s">
        <v>19</v>
      </c>
      <c r="F5" s="5" t="s">
        <v>86</v>
      </c>
      <c r="G5" s="4">
        <f>'DATA UJI VALID DISFUNGSIONAL'!C40</f>
        <v>4.0999999999999996</v>
      </c>
      <c r="H5" s="5">
        <v>0.37830000000000003</v>
      </c>
      <c r="I5" s="5" t="s">
        <v>19</v>
      </c>
    </row>
    <row r="6" spans="1:9" x14ac:dyDescent="0.3">
      <c r="A6" s="3">
        <v>4</v>
      </c>
      <c r="B6" s="5" t="s">
        <v>87</v>
      </c>
      <c r="C6" s="4">
        <f>'DATA UJI VALID FUNGSIONAL'!C41</f>
        <v>2.5</v>
      </c>
      <c r="D6" s="5">
        <v>0.37830000000000003</v>
      </c>
      <c r="E6" s="5" t="s">
        <v>19</v>
      </c>
      <c r="F6" s="5" t="s">
        <v>87</v>
      </c>
      <c r="G6" s="4">
        <f>'DATA UJI VALID DISFUNGSIONAL'!C41</f>
        <v>4</v>
      </c>
      <c r="H6" s="5">
        <v>0.37830000000000003</v>
      </c>
      <c r="I6" s="5" t="s">
        <v>19</v>
      </c>
    </row>
    <row r="7" spans="1:9" x14ac:dyDescent="0.3">
      <c r="A7" s="3">
        <v>5</v>
      </c>
      <c r="B7" s="5" t="s">
        <v>88</v>
      </c>
      <c r="C7" s="4">
        <f>'DATA UJI VALID FUNGSIONAL'!C42</f>
        <v>2.4500000000000002</v>
      </c>
      <c r="D7" s="5">
        <v>0.37830000000000003</v>
      </c>
      <c r="E7" s="5" t="s">
        <v>19</v>
      </c>
      <c r="F7" s="5" t="s">
        <v>88</v>
      </c>
      <c r="G7" s="4">
        <f>'DATA UJI VALID DISFUNGSIONAL'!C42</f>
        <v>4.05</v>
      </c>
      <c r="H7" s="5">
        <v>0.37830000000000003</v>
      </c>
      <c r="I7" s="5" t="s">
        <v>19</v>
      </c>
    </row>
    <row r="8" spans="1:9" x14ac:dyDescent="0.3">
      <c r="A8" s="3">
        <v>6</v>
      </c>
      <c r="B8" s="5" t="s">
        <v>89</v>
      </c>
      <c r="C8" s="4">
        <f>'DATA UJI VALID FUNGSIONAL'!C43</f>
        <v>2.5499999999999998</v>
      </c>
      <c r="D8" s="5">
        <v>0.37830000000000003</v>
      </c>
      <c r="E8" s="5" t="s">
        <v>19</v>
      </c>
      <c r="F8" s="5" t="s">
        <v>89</v>
      </c>
      <c r="G8" s="4">
        <f>'DATA UJI VALID DISFUNGSIONAL'!C43</f>
        <v>4.0999999999999996</v>
      </c>
      <c r="H8" s="5">
        <v>0.37830000000000003</v>
      </c>
      <c r="I8" s="5" t="s">
        <v>19</v>
      </c>
    </row>
    <row r="9" spans="1:9" x14ac:dyDescent="0.3">
      <c r="A9" s="3">
        <v>7</v>
      </c>
      <c r="B9" s="5" t="s">
        <v>90</v>
      </c>
      <c r="C9" s="4">
        <f>'DATA UJI VALID FUNGSIONAL'!C44</f>
        <v>2.5</v>
      </c>
      <c r="D9" s="5">
        <v>0.37830000000000003</v>
      </c>
      <c r="E9" s="5" t="s">
        <v>19</v>
      </c>
      <c r="F9" s="5" t="s">
        <v>90</v>
      </c>
      <c r="G9" s="4">
        <f>'DATA UJI VALID DISFUNGSIONAL'!C44</f>
        <v>4.05</v>
      </c>
      <c r="H9" s="5">
        <v>0.37830000000000003</v>
      </c>
      <c r="I9" s="5" t="s">
        <v>19</v>
      </c>
    </row>
    <row r="10" spans="1:9" x14ac:dyDescent="0.3">
      <c r="A10" s="3">
        <v>8</v>
      </c>
      <c r="B10" s="5" t="s">
        <v>91</v>
      </c>
      <c r="C10" s="4">
        <f>'DATA UJI VALID FUNGSIONAL'!C45</f>
        <v>2.4</v>
      </c>
      <c r="D10" s="5">
        <v>0.37830000000000003</v>
      </c>
      <c r="E10" s="5" t="s">
        <v>19</v>
      </c>
      <c r="F10" s="5" t="s">
        <v>91</v>
      </c>
      <c r="G10" s="4">
        <f>'DATA UJI VALID DISFUNGSIONAL'!C45</f>
        <v>4.05</v>
      </c>
      <c r="H10" s="5">
        <v>0.37830000000000003</v>
      </c>
      <c r="I10" s="5" t="s">
        <v>19</v>
      </c>
    </row>
    <row r="11" spans="1:9" x14ac:dyDescent="0.3">
      <c r="A11" s="3">
        <v>9</v>
      </c>
      <c r="B11" s="5" t="s">
        <v>92</v>
      </c>
      <c r="C11" s="4">
        <f>'DATA UJI VALID FUNGSIONAL'!C46</f>
        <v>2.5</v>
      </c>
      <c r="D11" s="5">
        <v>0.37830000000000003</v>
      </c>
      <c r="E11" s="5" t="s">
        <v>19</v>
      </c>
      <c r="F11" s="5" t="s">
        <v>92</v>
      </c>
      <c r="G11" s="4">
        <f>'DATA UJI VALID DISFUNGSIONAL'!C46</f>
        <v>4</v>
      </c>
      <c r="H11" s="5">
        <v>0.37830000000000003</v>
      </c>
      <c r="I11" s="5" t="s">
        <v>19</v>
      </c>
    </row>
    <row r="12" spans="1:9" x14ac:dyDescent="0.3">
      <c r="A12" s="3">
        <v>10</v>
      </c>
      <c r="B12" s="5" t="s">
        <v>93</v>
      </c>
      <c r="C12" s="4">
        <f>'DATA UJI VALID FUNGSIONAL'!C47</f>
        <v>2.5</v>
      </c>
      <c r="D12" s="5">
        <v>0.37830000000000003</v>
      </c>
      <c r="E12" s="5" t="s">
        <v>19</v>
      </c>
      <c r="F12" s="5" t="s">
        <v>93</v>
      </c>
      <c r="G12" s="4">
        <f>'DATA UJI VALID DISFUNGSIONAL'!C47</f>
        <v>4.1500000000000004</v>
      </c>
      <c r="H12" s="5">
        <v>0.37830000000000003</v>
      </c>
      <c r="I12" s="5" t="s">
        <v>19</v>
      </c>
    </row>
    <row r="13" spans="1:9" x14ac:dyDescent="0.3">
      <c r="A13" s="3">
        <v>11</v>
      </c>
      <c r="B13" s="5" t="s">
        <v>94</v>
      </c>
      <c r="C13" s="4">
        <f>'DATA UJI VALID FUNGSIONAL'!C48</f>
        <v>2.5</v>
      </c>
      <c r="D13" s="5">
        <v>0.37830000000000003</v>
      </c>
      <c r="E13" s="5" t="s">
        <v>19</v>
      </c>
      <c r="F13" s="5" t="s">
        <v>94</v>
      </c>
      <c r="G13" s="4">
        <f>'DATA UJI VALID DISFUNGSIONAL'!C48</f>
        <v>4.05</v>
      </c>
      <c r="H13" s="5">
        <v>0.37830000000000003</v>
      </c>
      <c r="I13" s="5" t="s">
        <v>19</v>
      </c>
    </row>
    <row r="14" spans="1:9" x14ac:dyDescent="0.3">
      <c r="A14" s="3">
        <v>12</v>
      </c>
      <c r="B14" s="5" t="s">
        <v>95</v>
      </c>
      <c r="C14" s="4">
        <f>'DATA UJI VALID FUNGSIONAL'!C49</f>
        <v>2.5</v>
      </c>
      <c r="D14" s="5">
        <v>0.37830000000000003</v>
      </c>
      <c r="E14" s="5" t="s">
        <v>19</v>
      </c>
      <c r="F14" s="5" t="s">
        <v>95</v>
      </c>
      <c r="G14" s="4">
        <f>'DATA UJI VALID DISFUNGSIONAL'!C49</f>
        <v>4</v>
      </c>
      <c r="H14" s="5">
        <v>0.37830000000000003</v>
      </c>
      <c r="I14" s="5" t="s">
        <v>19</v>
      </c>
    </row>
    <row r="15" spans="1:9" x14ac:dyDescent="0.3">
      <c r="A15" s="3">
        <v>13</v>
      </c>
      <c r="B15" s="5" t="s">
        <v>96</v>
      </c>
      <c r="C15" s="4">
        <f>'DATA UJI VALID FUNGSIONAL'!C50</f>
        <v>2.2999999999999998</v>
      </c>
      <c r="D15" s="5">
        <v>0.37830000000000003</v>
      </c>
      <c r="E15" s="5" t="s">
        <v>19</v>
      </c>
      <c r="F15" s="5" t="s">
        <v>96</v>
      </c>
      <c r="G15" s="4">
        <f>'DATA UJI VALID DISFUNGSIONAL'!C50</f>
        <v>4.1500000000000004</v>
      </c>
      <c r="H15" s="5">
        <v>0.37830000000000003</v>
      </c>
      <c r="I15" s="5" t="s">
        <v>19</v>
      </c>
    </row>
    <row r="16" spans="1:9" x14ac:dyDescent="0.3">
      <c r="A16" s="3">
        <v>14</v>
      </c>
      <c r="B16" s="5" t="s">
        <v>97</v>
      </c>
      <c r="C16" s="4">
        <f>'DATA UJI VALID FUNGSIONAL'!C51</f>
        <v>2.5</v>
      </c>
      <c r="D16" s="5">
        <v>0.37830000000000003</v>
      </c>
      <c r="E16" s="5" t="s">
        <v>19</v>
      </c>
      <c r="F16" s="5" t="s">
        <v>97</v>
      </c>
      <c r="G16" s="4">
        <f>'DATA UJI VALID DISFUNGSIONAL'!C51</f>
        <v>4</v>
      </c>
      <c r="H16" s="5">
        <v>0.37830000000000003</v>
      </c>
      <c r="I16" s="5" t="s">
        <v>19</v>
      </c>
    </row>
    <row r="17" spans="1:9" x14ac:dyDescent="0.3">
      <c r="A17" s="3">
        <v>15</v>
      </c>
      <c r="B17" s="5" t="s">
        <v>98</v>
      </c>
      <c r="C17" s="4">
        <f>'DATA UJI VALID FUNGSIONAL'!C52</f>
        <v>2.2999999999999998</v>
      </c>
      <c r="D17" s="5">
        <v>0.37830000000000003</v>
      </c>
      <c r="E17" s="5" t="s">
        <v>19</v>
      </c>
      <c r="F17" s="5" t="s">
        <v>98</v>
      </c>
      <c r="G17" s="4">
        <f>'DATA UJI VALID DISFUNGSIONAL'!C52</f>
        <v>4.1500000000000004</v>
      </c>
      <c r="H17" s="5">
        <v>0.37830000000000003</v>
      </c>
      <c r="I17" s="5" t="s">
        <v>19</v>
      </c>
    </row>
  </sheetData>
  <mergeCells count="3">
    <mergeCell ref="A1:A2"/>
    <mergeCell ref="B1:E1"/>
    <mergeCell ref="F1:I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A666F-17E8-4AF6-9657-9F6CD33BA808}">
  <dimension ref="A1:F17"/>
  <sheetViews>
    <sheetView workbookViewId="0">
      <selection activeCell="D2" sqref="D2"/>
    </sheetView>
  </sheetViews>
  <sheetFormatPr defaultRowHeight="15.6" x14ac:dyDescent="0.3"/>
  <cols>
    <col min="1" max="1" width="11.296875" bestFit="1" customWidth="1"/>
    <col min="3" max="3" width="6.3984375" bestFit="1" customWidth="1"/>
    <col min="5" max="5" width="6.3984375" bestFit="1" customWidth="1"/>
    <col min="6" max="6" width="9.796875" bestFit="1" customWidth="1"/>
  </cols>
  <sheetData>
    <row r="1" spans="1:6" x14ac:dyDescent="0.3">
      <c r="A1" s="17" t="s">
        <v>13</v>
      </c>
      <c r="B1" s="18" t="s">
        <v>14</v>
      </c>
      <c r="C1" s="18"/>
      <c r="D1" s="18" t="s">
        <v>15</v>
      </c>
      <c r="E1" s="18"/>
      <c r="F1" s="17" t="s">
        <v>16</v>
      </c>
    </row>
    <row r="2" spans="1:6" ht="93.6" x14ac:dyDescent="0.3">
      <c r="A2" s="17"/>
      <c r="B2" s="6" t="s">
        <v>17</v>
      </c>
      <c r="C2" s="3" t="s">
        <v>18</v>
      </c>
      <c r="D2" s="6" t="s">
        <v>17</v>
      </c>
      <c r="E2" s="3" t="s">
        <v>18</v>
      </c>
      <c r="F2" s="17"/>
    </row>
    <row r="3" spans="1:6" x14ac:dyDescent="0.3">
      <c r="A3" s="3">
        <v>1</v>
      </c>
      <c r="B3" s="7">
        <f>'DATA UJI VALID FUNGSIONAL'!D38</f>
        <v>0.63343136320841498</v>
      </c>
      <c r="C3" s="7">
        <f>'DATA UJI VALID FUNGSIONAL'!E38</f>
        <v>0.37830000000000003</v>
      </c>
      <c r="D3" s="7">
        <f>'DATA UJI VALID DISFUNGSIONAL'!D38</f>
        <v>0.80757285308724835</v>
      </c>
      <c r="E3" s="7">
        <f>'DATA UJI VALID DISFUNGSIONAL'!E38</f>
        <v>0.37830000000000003</v>
      </c>
      <c r="F3" s="8" t="s">
        <v>19</v>
      </c>
    </row>
    <row r="4" spans="1:6" x14ac:dyDescent="0.3">
      <c r="A4" s="3">
        <v>2</v>
      </c>
      <c r="B4" s="7">
        <f>'DATA UJI VALID FUNGSIONAL'!D39</f>
        <v>0.78853394144082067</v>
      </c>
      <c r="C4" s="7">
        <f>'DATA UJI VALID FUNGSIONAL'!E39</f>
        <v>0.37830000000000003</v>
      </c>
      <c r="D4" s="7">
        <f>'DATA UJI VALID DISFUNGSIONAL'!D39</f>
        <v>0.78897441733045715</v>
      </c>
      <c r="E4" s="7">
        <f>'DATA UJI VALID DISFUNGSIONAL'!E39</f>
        <v>0.37830000000000003</v>
      </c>
      <c r="F4" s="8" t="s">
        <v>19</v>
      </c>
    </row>
    <row r="5" spans="1:6" x14ac:dyDescent="0.3">
      <c r="A5" s="3">
        <v>3</v>
      </c>
      <c r="B5" s="7">
        <f>'DATA UJI VALID FUNGSIONAL'!D40</f>
        <v>0.63343136320841498</v>
      </c>
      <c r="C5" s="7">
        <f>'DATA UJI VALID FUNGSIONAL'!E40</f>
        <v>0.37830000000000003</v>
      </c>
      <c r="D5" s="7">
        <f>'DATA UJI VALID DISFUNGSIONAL'!D40</f>
        <v>0.799318058647421</v>
      </c>
      <c r="E5" s="7">
        <f>'DATA UJI VALID DISFUNGSIONAL'!E40</f>
        <v>0.37830000000000003</v>
      </c>
      <c r="F5" s="8" t="s">
        <v>19</v>
      </c>
    </row>
    <row r="6" spans="1:6" x14ac:dyDescent="0.3">
      <c r="A6" s="3">
        <v>4</v>
      </c>
      <c r="B6" s="7">
        <f>'DATA UJI VALID FUNGSIONAL'!D41</f>
        <v>0.81162510840084756</v>
      </c>
      <c r="C6" s="7">
        <f>'DATA UJI VALID FUNGSIONAL'!E41</f>
        <v>0.37830000000000003</v>
      </c>
      <c r="D6" s="7">
        <f>'DATA UJI VALID DISFUNGSIONAL'!D41</f>
        <v>0.80757285308724835</v>
      </c>
      <c r="E6" s="7">
        <f>'DATA UJI VALID DISFUNGSIONAL'!E41</f>
        <v>0.37830000000000003</v>
      </c>
      <c r="F6" s="8" t="s">
        <v>19</v>
      </c>
    </row>
    <row r="7" spans="1:6" x14ac:dyDescent="0.3">
      <c r="A7" s="3">
        <v>5</v>
      </c>
      <c r="B7" s="7">
        <f>'DATA UJI VALID FUNGSIONAL'!D42</f>
        <v>0.63343136320841498</v>
      </c>
      <c r="C7" s="7">
        <f>'DATA UJI VALID FUNGSIONAL'!E42</f>
        <v>0.37830000000000003</v>
      </c>
      <c r="D7" s="7">
        <f>'DATA UJI VALID DISFUNGSIONAL'!D42</f>
        <v>0.7679890614473952</v>
      </c>
      <c r="E7" s="7">
        <f>'DATA UJI VALID DISFUNGSIONAL'!E42</f>
        <v>0.37830000000000003</v>
      </c>
      <c r="F7" s="8" t="s">
        <v>19</v>
      </c>
    </row>
    <row r="8" spans="1:6" x14ac:dyDescent="0.3">
      <c r="A8" s="3">
        <v>6</v>
      </c>
      <c r="B8" s="7">
        <f>'DATA UJI VALID FUNGSIONAL'!D43</f>
        <v>0.78853394144082067</v>
      </c>
      <c r="C8" s="7">
        <f>'DATA UJI VALID FUNGSIONAL'!E43</f>
        <v>0.37830000000000003</v>
      </c>
      <c r="D8" s="7">
        <f>'DATA UJI VALID DISFUNGSIONAL'!D43</f>
        <v>0.799318058647421</v>
      </c>
      <c r="E8" s="7">
        <f>'DATA UJI VALID DISFUNGSIONAL'!E43</f>
        <v>0.37830000000000003</v>
      </c>
      <c r="F8" s="8" t="s">
        <v>19</v>
      </c>
    </row>
    <row r="9" spans="1:6" x14ac:dyDescent="0.3">
      <c r="A9" s="3">
        <v>7</v>
      </c>
      <c r="B9" s="7">
        <f>'DATA UJI VALID FUNGSIONAL'!D44</f>
        <v>0.81162510840084756</v>
      </c>
      <c r="C9" s="7">
        <f>'DATA UJI VALID FUNGSIONAL'!E44</f>
        <v>0.37830000000000003</v>
      </c>
      <c r="D9" s="7">
        <f>'DATA UJI VALID DISFUNGSIONAL'!D44</f>
        <v>0.78025646796768977</v>
      </c>
      <c r="E9" s="7">
        <f>'DATA UJI VALID DISFUNGSIONAL'!E44</f>
        <v>0.37830000000000003</v>
      </c>
      <c r="F9" s="8" t="s">
        <v>19</v>
      </c>
    </row>
    <row r="10" spans="1:6" x14ac:dyDescent="0.3">
      <c r="A10" s="3">
        <v>8</v>
      </c>
      <c r="B10" s="7">
        <f>'DATA UJI VALID FUNGSIONAL'!D45</f>
        <v>0.6292163838575876</v>
      </c>
      <c r="C10" s="7">
        <f>'DATA UJI VALID FUNGSIONAL'!E45</f>
        <v>0.37830000000000003</v>
      </c>
      <c r="D10" s="7">
        <f>'DATA UJI VALID DISFUNGSIONAL'!D45</f>
        <v>0.7679890614473952</v>
      </c>
      <c r="E10" s="7">
        <f>'DATA UJI VALID DISFUNGSIONAL'!E45</f>
        <v>0.37830000000000003</v>
      </c>
      <c r="F10" s="8" t="s">
        <v>19</v>
      </c>
    </row>
    <row r="11" spans="1:6" x14ac:dyDescent="0.3">
      <c r="A11" s="3">
        <v>9</v>
      </c>
      <c r="B11" s="7">
        <f>'DATA UJI VALID FUNGSIONAL'!D46</f>
        <v>0.81162510840084756</v>
      </c>
      <c r="C11" s="7">
        <f>'DATA UJI VALID FUNGSIONAL'!E46</f>
        <v>0.37830000000000003</v>
      </c>
      <c r="D11" s="7">
        <f>'DATA UJI VALID DISFUNGSIONAL'!D46</f>
        <v>0.80757285308724835</v>
      </c>
      <c r="E11" s="7">
        <f>'DATA UJI VALID DISFUNGSIONAL'!E46</f>
        <v>0.37830000000000003</v>
      </c>
      <c r="F11" s="8" t="s">
        <v>19</v>
      </c>
    </row>
    <row r="12" spans="1:6" x14ac:dyDescent="0.3">
      <c r="A12" s="3">
        <v>10</v>
      </c>
      <c r="B12" s="7">
        <f>'DATA UJI VALID FUNGSIONAL'!D47</f>
        <v>0.60972519600360042</v>
      </c>
      <c r="C12" s="7">
        <f>'DATA UJI VALID FUNGSIONAL'!E47</f>
        <v>0.37830000000000003</v>
      </c>
      <c r="D12" s="7">
        <f>'DATA UJI VALID DISFUNGSIONAL'!D47</f>
        <v>0.77000035035623782</v>
      </c>
      <c r="E12" s="7">
        <f>'DATA UJI VALID DISFUNGSIONAL'!E47</f>
        <v>0.37830000000000003</v>
      </c>
      <c r="F12" s="8" t="s">
        <v>19</v>
      </c>
    </row>
    <row r="13" spans="1:6" x14ac:dyDescent="0.3">
      <c r="A13" s="3">
        <v>11</v>
      </c>
      <c r="B13" s="7">
        <f>'DATA UJI VALID FUNGSIONAL'!D48</f>
        <v>0.81162510840084756</v>
      </c>
      <c r="C13" s="7">
        <f>'DATA UJI VALID FUNGSIONAL'!E48</f>
        <v>0.37830000000000003</v>
      </c>
      <c r="D13" s="7">
        <f>'DATA UJI VALID DISFUNGSIONAL'!D48</f>
        <v>0.7679890614473952</v>
      </c>
      <c r="E13" s="7">
        <f>'DATA UJI VALID DISFUNGSIONAL'!E48</f>
        <v>0.37830000000000003</v>
      </c>
      <c r="F13" s="8" t="s">
        <v>19</v>
      </c>
    </row>
    <row r="14" spans="1:6" x14ac:dyDescent="0.3">
      <c r="A14" s="3">
        <v>12</v>
      </c>
      <c r="B14" s="7">
        <f>'DATA UJI VALID FUNGSIONAL'!D49</f>
        <v>0.60972519600360042</v>
      </c>
      <c r="C14" s="7">
        <f>'DATA UJI VALID FUNGSIONAL'!E49</f>
        <v>0.37830000000000003</v>
      </c>
      <c r="D14" s="7">
        <f>'DATA UJI VALID DISFUNGSIONAL'!D49</f>
        <v>0.80757285308724835</v>
      </c>
      <c r="E14" s="7">
        <f>'DATA UJI VALID DISFUNGSIONAL'!E49</f>
        <v>0.37830000000000003</v>
      </c>
      <c r="F14" s="8" t="s">
        <v>19</v>
      </c>
    </row>
    <row r="15" spans="1:6" x14ac:dyDescent="0.3">
      <c r="A15" s="3">
        <v>13</v>
      </c>
      <c r="B15" s="7">
        <f>'DATA UJI VALID FUNGSIONAL'!D50</f>
        <v>0.65855714839407342</v>
      </c>
      <c r="C15" s="7">
        <f>'DATA UJI VALID FUNGSIONAL'!E50</f>
        <v>0.37830000000000003</v>
      </c>
      <c r="D15" s="7">
        <f>'DATA UJI VALID DISFUNGSIONAL'!D50</f>
        <v>0.77000035035623782</v>
      </c>
      <c r="E15" s="7">
        <f>'DATA UJI VALID DISFUNGSIONAL'!E50</f>
        <v>0.37830000000000003</v>
      </c>
      <c r="F15" s="8" t="s">
        <v>19</v>
      </c>
    </row>
    <row r="16" spans="1:6" x14ac:dyDescent="0.3">
      <c r="A16" s="3">
        <v>14</v>
      </c>
      <c r="B16" s="7">
        <f>'DATA UJI VALID FUNGSIONAL'!D51</f>
        <v>0.81162510840084756</v>
      </c>
      <c r="C16" s="7">
        <f>'DATA UJI VALID FUNGSIONAL'!E51</f>
        <v>0.37830000000000003</v>
      </c>
      <c r="D16" s="7">
        <f>'DATA UJI VALID DISFUNGSIONAL'!D51</f>
        <v>0.80757285308724835</v>
      </c>
      <c r="E16" s="7">
        <f>'DATA UJI VALID DISFUNGSIONAL'!E51</f>
        <v>0.37830000000000003</v>
      </c>
      <c r="F16" s="8" t="s">
        <v>19</v>
      </c>
    </row>
    <row r="17" spans="1:6" x14ac:dyDescent="0.3">
      <c r="A17" s="3">
        <v>15</v>
      </c>
      <c r="B17" s="7">
        <f>'DATA UJI VALID FUNGSIONAL'!D52</f>
        <v>0.4591384016771129</v>
      </c>
      <c r="C17" s="7">
        <f>'DATA UJI VALID FUNGSIONAL'!E52</f>
        <v>0.37830000000000003</v>
      </c>
      <c r="D17" s="7">
        <f>'DATA UJI VALID DISFUNGSIONAL'!D52</f>
        <v>0.77000035035623782</v>
      </c>
      <c r="E17" s="7">
        <f>'DATA UJI VALID DISFUNGSIONAL'!E52</f>
        <v>0.37830000000000003</v>
      </c>
      <c r="F17" s="8" t="s">
        <v>19</v>
      </c>
    </row>
  </sheetData>
  <mergeCells count="4">
    <mergeCell ref="A1:A2"/>
    <mergeCell ref="B1:C1"/>
    <mergeCell ref="D1:E1"/>
    <mergeCell ref="F1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2868A-8D72-4820-AC46-BE308E9C26A8}">
  <dimension ref="A1:D3"/>
  <sheetViews>
    <sheetView workbookViewId="0">
      <selection sqref="A1:D3"/>
    </sheetView>
  </sheetViews>
  <sheetFormatPr defaultRowHeight="15.6" x14ac:dyDescent="0.3"/>
  <cols>
    <col min="1" max="1" width="17.796875" bestFit="1" customWidth="1"/>
    <col min="2" max="2" width="19.796875" bestFit="1" customWidth="1"/>
    <col min="3" max="3" width="13.09765625" bestFit="1" customWidth="1"/>
    <col min="4" max="4" width="9.796875" bestFit="1" customWidth="1"/>
  </cols>
  <sheetData>
    <row r="1" spans="1:4" x14ac:dyDescent="0.3">
      <c r="A1" s="3" t="s">
        <v>23</v>
      </c>
      <c r="B1" s="3" t="s">
        <v>24</v>
      </c>
      <c r="C1" s="3" t="s">
        <v>25</v>
      </c>
      <c r="D1" s="3" t="s">
        <v>16</v>
      </c>
    </row>
    <row r="2" spans="1:4" x14ac:dyDescent="0.3">
      <c r="A2" s="3" t="s">
        <v>14</v>
      </c>
      <c r="B2" s="9">
        <f>'DATA UJI VALID FUNGSIONAL'!C35</f>
        <v>0.92391637347505429</v>
      </c>
      <c r="C2" s="3">
        <v>0.6</v>
      </c>
      <c r="D2" s="3" t="s">
        <v>26</v>
      </c>
    </row>
    <row r="3" spans="1:4" x14ac:dyDescent="0.3">
      <c r="A3" s="3" t="s">
        <v>15</v>
      </c>
      <c r="B3" s="9">
        <f>'DATA UJI VALID DISFUNGSIONAL'!C35</f>
        <v>0.95604727398205636</v>
      </c>
      <c r="C3" s="3">
        <v>0.6</v>
      </c>
      <c r="D3" s="3" t="s"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53E2A-7971-4513-BAE6-A4FB638B3F9F}">
  <dimension ref="A1:BM21"/>
  <sheetViews>
    <sheetView topLeftCell="AX1" workbookViewId="0">
      <selection activeCell="BI13" sqref="BI13"/>
    </sheetView>
  </sheetViews>
  <sheetFormatPr defaultColWidth="8.796875" defaultRowHeight="15.6" x14ac:dyDescent="0.3"/>
  <cols>
    <col min="1" max="1" width="2.8984375" style="1" bestFit="1" customWidth="1"/>
    <col min="2" max="3" width="1.8984375" style="1" bestFit="1" customWidth="1"/>
    <col min="4" max="4" width="7.59765625" style="1" bestFit="1" customWidth="1"/>
    <col min="5" max="6" width="1.8984375" style="1" bestFit="1" customWidth="1"/>
    <col min="7" max="7" width="7.59765625" style="1" bestFit="1" customWidth="1"/>
    <col min="8" max="9" width="1.8984375" style="1" bestFit="1" customWidth="1"/>
    <col min="10" max="10" width="7.59765625" style="1" bestFit="1" customWidth="1"/>
    <col min="11" max="12" width="1.8984375" style="1" bestFit="1" customWidth="1"/>
    <col min="13" max="13" width="7.59765625" style="1" bestFit="1" customWidth="1"/>
    <col min="14" max="15" width="1.8984375" style="1" bestFit="1" customWidth="1"/>
    <col min="16" max="16" width="7.59765625" style="1" bestFit="1" customWidth="1"/>
    <col min="17" max="18" width="1.8984375" style="1" bestFit="1" customWidth="1"/>
    <col min="19" max="19" width="7.59765625" style="1" bestFit="1" customWidth="1"/>
    <col min="20" max="21" width="1.8984375" style="1" bestFit="1" customWidth="1"/>
    <col min="22" max="22" width="7.59765625" style="1" bestFit="1" customWidth="1"/>
    <col min="23" max="24" width="1.8984375" style="1" bestFit="1" customWidth="1"/>
    <col min="25" max="25" width="7.59765625" style="1" bestFit="1" customWidth="1"/>
    <col min="26" max="27" width="1.8984375" style="1" bestFit="1" customWidth="1"/>
    <col min="28" max="28" width="7.59765625" style="1" bestFit="1" customWidth="1"/>
    <col min="29" max="30" width="1.8984375" style="1" bestFit="1" customWidth="1"/>
    <col min="31" max="31" width="7.59765625" style="1" bestFit="1" customWidth="1"/>
    <col min="32" max="33" width="1.8984375" style="1" bestFit="1" customWidth="1"/>
    <col min="34" max="34" width="7.59765625" style="1" bestFit="1" customWidth="1"/>
    <col min="35" max="36" width="1.8984375" style="1" bestFit="1" customWidth="1"/>
    <col min="37" max="37" width="7.59765625" style="1" bestFit="1" customWidth="1"/>
    <col min="38" max="39" width="1.8984375" style="1" bestFit="1" customWidth="1"/>
    <col min="40" max="40" width="7.59765625" style="1" bestFit="1" customWidth="1"/>
    <col min="41" max="42" width="1.8984375" style="1" bestFit="1" customWidth="1"/>
    <col min="43" max="43" width="7.59765625" style="1" bestFit="1" customWidth="1"/>
    <col min="44" max="45" width="1.8984375" style="1" bestFit="1" customWidth="1"/>
    <col min="46" max="46" width="7.59765625" style="1" bestFit="1" customWidth="1"/>
    <col min="47" max="16384" width="8.796875" style="1"/>
  </cols>
  <sheetData>
    <row r="1" spans="1:65" x14ac:dyDescent="0.3">
      <c r="B1" s="19">
        <v>1</v>
      </c>
      <c r="C1" s="19"/>
      <c r="D1" s="10" t="s">
        <v>36</v>
      </c>
      <c r="E1" s="19">
        <v>2</v>
      </c>
      <c r="F1" s="19"/>
      <c r="G1" s="10" t="s">
        <v>36</v>
      </c>
      <c r="H1" s="19">
        <v>3</v>
      </c>
      <c r="I1" s="19"/>
      <c r="J1" s="10" t="s">
        <v>36</v>
      </c>
      <c r="K1" s="19">
        <v>4</v>
      </c>
      <c r="L1" s="19"/>
      <c r="M1" s="10" t="s">
        <v>36</v>
      </c>
      <c r="N1" s="19">
        <v>5</v>
      </c>
      <c r="O1" s="19"/>
      <c r="P1" s="10" t="s">
        <v>36</v>
      </c>
      <c r="Q1" s="19">
        <v>6</v>
      </c>
      <c r="R1" s="19"/>
      <c r="S1" s="10" t="s">
        <v>36</v>
      </c>
      <c r="T1" s="19">
        <v>7</v>
      </c>
      <c r="U1" s="19"/>
      <c r="V1" s="10" t="s">
        <v>36</v>
      </c>
      <c r="W1" s="19">
        <v>8</v>
      </c>
      <c r="X1" s="19"/>
      <c r="Y1" s="10" t="s">
        <v>36</v>
      </c>
      <c r="Z1" s="19">
        <v>9</v>
      </c>
      <c r="AA1" s="19"/>
      <c r="AB1" s="10" t="s">
        <v>36</v>
      </c>
      <c r="AC1" s="19">
        <v>10</v>
      </c>
      <c r="AD1" s="19"/>
      <c r="AE1" s="10" t="s">
        <v>36</v>
      </c>
      <c r="AF1" s="19">
        <v>11</v>
      </c>
      <c r="AG1" s="19"/>
      <c r="AH1" s="10" t="s">
        <v>36</v>
      </c>
      <c r="AI1" s="19">
        <v>12</v>
      </c>
      <c r="AJ1" s="19"/>
      <c r="AK1" s="10" t="s">
        <v>36</v>
      </c>
      <c r="AL1" s="19">
        <v>13</v>
      </c>
      <c r="AM1" s="19"/>
      <c r="AN1" s="10" t="s">
        <v>36</v>
      </c>
      <c r="AO1" s="19">
        <v>14</v>
      </c>
      <c r="AP1" s="19"/>
      <c r="AQ1" s="10" t="s">
        <v>36</v>
      </c>
      <c r="AR1" s="19">
        <v>15</v>
      </c>
      <c r="AS1" s="19"/>
      <c r="AT1" s="10" t="s">
        <v>36</v>
      </c>
      <c r="AX1" s="1" t="s">
        <v>1</v>
      </c>
      <c r="AY1" s="1">
        <v>1</v>
      </c>
      <c r="AZ1" s="1">
        <v>2</v>
      </c>
      <c r="BA1" s="1">
        <v>3</v>
      </c>
      <c r="BB1" s="1">
        <v>4</v>
      </c>
      <c r="BC1" s="1">
        <v>5</v>
      </c>
      <c r="BD1" s="1">
        <v>6</v>
      </c>
      <c r="BE1" s="1">
        <v>7</v>
      </c>
      <c r="BF1" s="1">
        <v>8</v>
      </c>
      <c r="BG1" s="1">
        <v>9</v>
      </c>
      <c r="BH1" s="1">
        <v>10</v>
      </c>
      <c r="BI1" s="1">
        <v>11</v>
      </c>
      <c r="BJ1" s="1">
        <v>12</v>
      </c>
      <c r="BK1" s="1">
        <v>13</v>
      </c>
      <c r="BL1" s="1">
        <v>14</v>
      </c>
      <c r="BM1" s="1">
        <v>15</v>
      </c>
    </row>
    <row r="2" spans="1:65" x14ac:dyDescent="0.3">
      <c r="A2" s="10">
        <v>1</v>
      </c>
      <c r="B2" s="1">
        <f>'DATA UJI VALID FUNGSIONAL'!C3</f>
        <v>2</v>
      </c>
      <c r="C2" s="1">
        <f>'DATA UJI VALID DISFUNGSIONAL'!C3</f>
        <v>4</v>
      </c>
      <c r="D2" s="1" t="s">
        <v>28</v>
      </c>
      <c r="E2" s="1">
        <f>'DATA UJI VALID FUNGSIONAL'!D3</f>
        <v>3</v>
      </c>
      <c r="F2" s="1">
        <f>'DATA UJI VALID DISFUNGSIONAL'!D3</f>
        <v>3</v>
      </c>
      <c r="G2" s="1" t="s">
        <v>31</v>
      </c>
      <c r="H2" s="1">
        <f>'DATA UJI VALID FUNGSIONAL'!E3</f>
        <v>2</v>
      </c>
      <c r="I2" s="1">
        <f>'DATA UJI VALID DISFUNGSIONAL'!E3</f>
        <v>4</v>
      </c>
      <c r="J2" s="1" t="s">
        <v>31</v>
      </c>
      <c r="K2" s="1">
        <f>'DATA UJI VALID FUNGSIONAL'!F3</f>
        <v>3</v>
      </c>
      <c r="L2" s="1">
        <f>'DATA UJI VALID DISFUNGSIONAL'!F3</f>
        <v>4</v>
      </c>
      <c r="M2" s="1" t="s">
        <v>31</v>
      </c>
      <c r="N2" s="1">
        <f>'DATA UJI VALID FUNGSIONAL'!G3</f>
        <v>2</v>
      </c>
      <c r="O2" s="1">
        <f>'DATA UJI VALID DISFUNGSIONAL'!G3</f>
        <v>3</v>
      </c>
      <c r="P2" s="1" t="s">
        <v>31</v>
      </c>
      <c r="Q2" s="1">
        <f>'DATA UJI VALID FUNGSIONAL'!H3</f>
        <v>3</v>
      </c>
      <c r="R2" s="1">
        <f>'DATA UJI VALID DISFUNGSIONAL'!H3</f>
        <v>4</v>
      </c>
      <c r="S2" s="1" t="s">
        <v>31</v>
      </c>
      <c r="T2" s="1">
        <f>'DATA UJI VALID FUNGSIONAL'!I3</f>
        <v>3</v>
      </c>
      <c r="U2" s="1">
        <f>'DATA UJI VALID DISFUNGSIONAL'!I3</f>
        <v>5</v>
      </c>
      <c r="V2" s="1" t="s">
        <v>29</v>
      </c>
      <c r="W2" s="1">
        <f>'DATA UJI VALID FUNGSIONAL'!J3</f>
        <v>2</v>
      </c>
      <c r="X2" s="1">
        <f>'DATA UJI VALID DISFUNGSIONAL'!J3</f>
        <v>3</v>
      </c>
      <c r="Y2" s="1" t="s">
        <v>31</v>
      </c>
      <c r="Z2" s="1">
        <f>'DATA UJI VALID FUNGSIONAL'!K3</f>
        <v>3</v>
      </c>
      <c r="AA2" s="1">
        <f>'DATA UJI VALID DISFUNGSIONAL'!K3</f>
        <v>4</v>
      </c>
      <c r="AB2" s="1" t="s">
        <v>31</v>
      </c>
      <c r="AC2" s="1">
        <f>'DATA UJI VALID FUNGSIONAL'!L3</f>
        <v>2</v>
      </c>
      <c r="AD2" s="1">
        <f>'DATA UJI VALID DISFUNGSIONAL'!L3</f>
        <v>5</v>
      </c>
      <c r="AE2" s="1" t="s">
        <v>29</v>
      </c>
      <c r="AF2" s="1">
        <f>'DATA UJI VALID FUNGSIONAL'!M3</f>
        <v>3</v>
      </c>
      <c r="AG2" s="1">
        <f>'DATA UJI VALID DISFUNGSIONAL'!M3</f>
        <v>3</v>
      </c>
      <c r="AH2" s="1" t="s">
        <v>31</v>
      </c>
      <c r="AI2" s="1">
        <f>'DATA UJI VALID FUNGSIONAL'!N3</f>
        <v>2</v>
      </c>
      <c r="AJ2" s="1">
        <f>'DATA UJI VALID DISFUNGSIONAL'!N3</f>
        <v>4</v>
      </c>
      <c r="AK2" s="1" t="s">
        <v>31</v>
      </c>
      <c r="AL2" s="1">
        <f>'DATA UJI VALID FUNGSIONAL'!O3</f>
        <v>3</v>
      </c>
      <c r="AM2" s="1">
        <f>'DATA UJI VALID DISFUNGSIONAL'!O3</f>
        <v>5</v>
      </c>
      <c r="AN2" s="1" t="s">
        <v>29</v>
      </c>
      <c r="AO2" s="1">
        <f>'DATA UJI VALID FUNGSIONAL'!P3</f>
        <v>3</v>
      </c>
      <c r="AP2" s="1">
        <f>'DATA UJI VALID DISFUNGSIONAL'!P3</f>
        <v>4</v>
      </c>
      <c r="AQ2" s="1" t="s">
        <v>31</v>
      </c>
      <c r="AR2" s="1">
        <f>'DATA UJI VALID FUNGSIONAL'!Q3</f>
        <v>4</v>
      </c>
      <c r="AS2" s="1">
        <f>'DATA UJI VALID DISFUNGSIONAL'!Q3</f>
        <v>5</v>
      </c>
      <c r="AT2" s="1" t="s">
        <v>29</v>
      </c>
      <c r="AV2" s="1">
        <v>1</v>
      </c>
      <c r="AX2" s="1">
        <v>1</v>
      </c>
      <c r="AY2" s="1" t="s">
        <v>28</v>
      </c>
      <c r="AZ2" s="1" t="s">
        <v>31</v>
      </c>
      <c r="BA2" s="1" t="s">
        <v>31</v>
      </c>
      <c r="BB2" s="1" t="s">
        <v>31</v>
      </c>
      <c r="BC2" s="1" t="s">
        <v>31</v>
      </c>
      <c r="BD2" s="1" t="s">
        <v>31</v>
      </c>
      <c r="BE2" s="1" t="s">
        <v>29</v>
      </c>
      <c r="BF2" s="1" t="s">
        <v>31</v>
      </c>
      <c r="BG2" s="1" t="s">
        <v>31</v>
      </c>
      <c r="BH2" s="1" t="s">
        <v>29</v>
      </c>
      <c r="BI2" s="1" t="s">
        <v>31</v>
      </c>
      <c r="BJ2" s="1" t="s">
        <v>31</v>
      </c>
      <c r="BK2" s="1" t="s">
        <v>29</v>
      </c>
      <c r="BL2" s="1" t="s">
        <v>31</v>
      </c>
      <c r="BM2" s="1" t="s">
        <v>29</v>
      </c>
    </row>
    <row r="3" spans="1:65" x14ac:dyDescent="0.3">
      <c r="A3" s="10">
        <v>2</v>
      </c>
      <c r="B3" s="1">
        <f>'DATA UJI VALID FUNGSIONAL'!C4</f>
        <v>2</v>
      </c>
      <c r="C3" s="1">
        <f>'DATA UJI VALID DISFUNGSIONAL'!C4</f>
        <v>5</v>
      </c>
      <c r="D3" s="1" t="s">
        <v>30</v>
      </c>
      <c r="E3" s="1">
        <f>'DATA UJI VALID FUNGSIONAL'!D4</f>
        <v>2</v>
      </c>
      <c r="F3" s="1">
        <f>'DATA UJI VALID DISFUNGSIONAL'!D4</f>
        <v>5</v>
      </c>
      <c r="G3" s="1" t="s">
        <v>29</v>
      </c>
      <c r="H3" s="1">
        <f>'DATA UJI VALID FUNGSIONAL'!E4</f>
        <v>2</v>
      </c>
      <c r="I3" s="1">
        <f>'DATA UJI VALID DISFUNGSIONAL'!E4</f>
        <v>3</v>
      </c>
      <c r="J3" s="1" t="s">
        <v>31</v>
      </c>
      <c r="K3" s="1">
        <f>'DATA UJI VALID FUNGSIONAL'!F4</f>
        <v>2</v>
      </c>
      <c r="L3" s="1">
        <f>'DATA UJI VALID DISFUNGSIONAL'!F4</f>
        <v>5</v>
      </c>
      <c r="M3" s="1" t="s">
        <v>29</v>
      </c>
      <c r="N3" s="1">
        <f>'DATA UJI VALID FUNGSIONAL'!G4</f>
        <v>2</v>
      </c>
      <c r="O3" s="1">
        <f>'DATA UJI VALID DISFUNGSIONAL'!G4</f>
        <v>3</v>
      </c>
      <c r="P3" s="1" t="s">
        <v>31</v>
      </c>
      <c r="Q3" s="1">
        <f>'DATA UJI VALID FUNGSIONAL'!H4</f>
        <v>2</v>
      </c>
      <c r="R3" s="1">
        <f>'DATA UJI VALID DISFUNGSIONAL'!H4</f>
        <v>3</v>
      </c>
      <c r="S3" s="1" t="s">
        <v>31</v>
      </c>
      <c r="T3" s="1">
        <f>'DATA UJI VALID FUNGSIONAL'!I4</f>
        <v>2</v>
      </c>
      <c r="U3" s="1">
        <f>'DATA UJI VALID DISFUNGSIONAL'!I4</f>
        <v>5</v>
      </c>
      <c r="V3" s="1" t="s">
        <v>29</v>
      </c>
      <c r="W3" s="1">
        <f>'DATA UJI VALID FUNGSIONAL'!J4</f>
        <v>2</v>
      </c>
      <c r="X3" s="1">
        <f>'DATA UJI VALID DISFUNGSIONAL'!J4</f>
        <v>3</v>
      </c>
      <c r="Y3" s="1" t="s">
        <v>31</v>
      </c>
      <c r="Z3" s="1">
        <f>'DATA UJI VALID FUNGSIONAL'!K4</f>
        <v>2</v>
      </c>
      <c r="AA3" s="1">
        <f>'DATA UJI VALID DISFUNGSIONAL'!K4</f>
        <v>5</v>
      </c>
      <c r="AB3" s="1" t="s">
        <v>29</v>
      </c>
      <c r="AC3" s="1">
        <f>'DATA UJI VALID FUNGSIONAL'!L4</f>
        <v>2</v>
      </c>
      <c r="AD3" s="1">
        <f>'DATA UJI VALID DISFUNGSIONAL'!L4</f>
        <v>3</v>
      </c>
      <c r="AE3" s="1" t="s">
        <v>31</v>
      </c>
      <c r="AF3" s="1">
        <f>'DATA UJI VALID FUNGSIONAL'!M4</f>
        <v>2</v>
      </c>
      <c r="AG3" s="1">
        <f>'DATA UJI VALID DISFUNGSIONAL'!M4</f>
        <v>3</v>
      </c>
      <c r="AH3" s="1" t="s">
        <v>31</v>
      </c>
      <c r="AI3" s="1">
        <f>'DATA UJI VALID FUNGSIONAL'!N4</f>
        <v>2</v>
      </c>
      <c r="AJ3" s="1">
        <f>'DATA UJI VALID DISFUNGSIONAL'!N4</f>
        <v>5</v>
      </c>
      <c r="AK3" s="1" t="s">
        <v>29</v>
      </c>
      <c r="AL3" s="1">
        <f>'DATA UJI VALID FUNGSIONAL'!O4</f>
        <v>2</v>
      </c>
      <c r="AM3" s="1">
        <f>'DATA UJI VALID DISFUNGSIONAL'!O4</f>
        <v>3</v>
      </c>
      <c r="AN3" s="1" t="s">
        <v>31</v>
      </c>
      <c r="AO3" s="1">
        <f>'DATA UJI VALID FUNGSIONAL'!P4</f>
        <v>2</v>
      </c>
      <c r="AP3" s="1">
        <f>'DATA UJI VALID DISFUNGSIONAL'!P4</f>
        <v>5</v>
      </c>
      <c r="AQ3" s="1" t="s">
        <v>29</v>
      </c>
      <c r="AR3" s="1">
        <f>'DATA UJI VALID FUNGSIONAL'!Q4</f>
        <v>1</v>
      </c>
      <c r="AS3" s="1">
        <f>'DATA UJI VALID DISFUNGSIONAL'!Q4</f>
        <v>3</v>
      </c>
      <c r="AT3" s="1" t="s">
        <v>28</v>
      </c>
      <c r="AV3" s="1">
        <v>1</v>
      </c>
      <c r="AX3" s="1">
        <v>2</v>
      </c>
      <c r="AY3" s="1" t="s">
        <v>30</v>
      </c>
      <c r="AZ3" s="1" t="s">
        <v>29</v>
      </c>
      <c r="BA3" s="1" t="s">
        <v>31</v>
      </c>
      <c r="BB3" s="1" t="s">
        <v>29</v>
      </c>
      <c r="BC3" s="1" t="s">
        <v>31</v>
      </c>
      <c r="BD3" s="1" t="s">
        <v>31</v>
      </c>
      <c r="BE3" s="1" t="s">
        <v>29</v>
      </c>
      <c r="BF3" s="1" t="s">
        <v>31</v>
      </c>
      <c r="BG3" s="1" t="s">
        <v>29</v>
      </c>
      <c r="BH3" s="1" t="s">
        <v>31</v>
      </c>
      <c r="BI3" s="1" t="s">
        <v>31</v>
      </c>
      <c r="BJ3" s="1" t="s">
        <v>29</v>
      </c>
      <c r="BK3" s="1" t="s">
        <v>31</v>
      </c>
      <c r="BL3" s="1" t="s">
        <v>29</v>
      </c>
      <c r="BM3" s="1" t="s">
        <v>28</v>
      </c>
    </row>
    <row r="4" spans="1:65" x14ac:dyDescent="0.3">
      <c r="A4" s="10">
        <v>3</v>
      </c>
      <c r="B4" s="1">
        <f>'DATA UJI VALID FUNGSIONAL'!C5</f>
        <v>3</v>
      </c>
      <c r="C4" s="1">
        <f>'DATA UJI VALID DISFUNGSIONAL'!C5</f>
        <v>4</v>
      </c>
      <c r="D4" s="1" t="s">
        <v>31</v>
      </c>
      <c r="E4" s="1">
        <f>'DATA UJI VALID FUNGSIONAL'!D5</f>
        <v>4</v>
      </c>
      <c r="F4" s="1">
        <f>'DATA UJI VALID DISFUNGSIONAL'!D5</f>
        <v>4</v>
      </c>
      <c r="G4" s="1" t="s">
        <v>31</v>
      </c>
      <c r="H4" s="1">
        <f>'DATA UJI VALID FUNGSIONAL'!E5</f>
        <v>3</v>
      </c>
      <c r="I4" s="1">
        <f>'DATA UJI VALID DISFUNGSIONAL'!E5</f>
        <v>4</v>
      </c>
      <c r="J4" s="1" t="s">
        <v>31</v>
      </c>
      <c r="K4" s="1">
        <f>'DATA UJI VALID FUNGSIONAL'!F5</f>
        <v>4</v>
      </c>
      <c r="L4" s="1">
        <f>'DATA UJI VALID DISFUNGSIONAL'!F5</f>
        <v>4</v>
      </c>
      <c r="M4" s="1" t="s">
        <v>31</v>
      </c>
      <c r="N4" s="1">
        <f>'DATA UJI VALID FUNGSIONAL'!G5</f>
        <v>3</v>
      </c>
      <c r="O4" s="1">
        <f>'DATA UJI VALID DISFUNGSIONAL'!G5</f>
        <v>4</v>
      </c>
      <c r="P4" s="1" t="s">
        <v>31</v>
      </c>
      <c r="Q4" s="1">
        <f>'DATA UJI VALID FUNGSIONAL'!H5</f>
        <v>4</v>
      </c>
      <c r="R4" s="1">
        <f>'DATA UJI VALID DISFUNGSIONAL'!H5</f>
        <v>4</v>
      </c>
      <c r="S4" s="1" t="s">
        <v>31</v>
      </c>
      <c r="T4" s="1">
        <f>'DATA UJI VALID FUNGSIONAL'!I5</f>
        <v>4</v>
      </c>
      <c r="U4" s="1">
        <f>'DATA UJI VALID DISFUNGSIONAL'!I5</f>
        <v>4</v>
      </c>
      <c r="V4" s="1" t="s">
        <v>31</v>
      </c>
      <c r="W4" s="1">
        <f>'DATA UJI VALID FUNGSIONAL'!J5</f>
        <v>3</v>
      </c>
      <c r="X4" s="1">
        <f>'DATA UJI VALID DISFUNGSIONAL'!J5</f>
        <v>4</v>
      </c>
      <c r="Y4" s="1" t="s">
        <v>31</v>
      </c>
      <c r="Z4" s="1">
        <f>'DATA UJI VALID FUNGSIONAL'!K5</f>
        <v>4</v>
      </c>
      <c r="AA4" s="1">
        <f>'DATA UJI VALID DISFUNGSIONAL'!K5</f>
        <v>4</v>
      </c>
      <c r="AB4" s="1" t="s">
        <v>31</v>
      </c>
      <c r="AC4" s="1">
        <f>'DATA UJI VALID FUNGSIONAL'!L5</f>
        <v>3</v>
      </c>
      <c r="AD4" s="1">
        <f>'DATA UJI VALID DISFUNGSIONAL'!L5</f>
        <v>4</v>
      </c>
      <c r="AE4" s="1" t="s">
        <v>31</v>
      </c>
      <c r="AF4" s="1">
        <f>'DATA UJI VALID FUNGSIONAL'!M5</f>
        <v>4</v>
      </c>
      <c r="AG4" s="1">
        <f>'DATA UJI VALID DISFUNGSIONAL'!M5</f>
        <v>4</v>
      </c>
      <c r="AH4" s="1" t="s">
        <v>31</v>
      </c>
      <c r="AI4" s="1">
        <f>'DATA UJI VALID FUNGSIONAL'!N5</f>
        <v>3</v>
      </c>
      <c r="AJ4" s="1">
        <f>'DATA UJI VALID DISFUNGSIONAL'!N5</f>
        <v>4</v>
      </c>
      <c r="AK4" s="1" t="s">
        <v>31</v>
      </c>
      <c r="AL4" s="1">
        <f>'DATA UJI VALID FUNGSIONAL'!O5</f>
        <v>4</v>
      </c>
      <c r="AM4" s="1">
        <f>'DATA UJI VALID DISFUNGSIONAL'!O5</f>
        <v>4</v>
      </c>
      <c r="AN4" s="1" t="s">
        <v>31</v>
      </c>
      <c r="AO4" s="1">
        <f>'DATA UJI VALID FUNGSIONAL'!P5</f>
        <v>4</v>
      </c>
      <c r="AP4" s="1">
        <f>'DATA UJI VALID DISFUNGSIONAL'!P5</f>
        <v>4</v>
      </c>
      <c r="AQ4" s="1" t="s">
        <v>31</v>
      </c>
      <c r="AR4" s="1">
        <f>'DATA UJI VALID FUNGSIONAL'!Q5</f>
        <v>4</v>
      </c>
      <c r="AS4" s="1">
        <f>'DATA UJI VALID DISFUNGSIONAL'!Q5</f>
        <v>4</v>
      </c>
      <c r="AT4" s="1" t="s">
        <v>31</v>
      </c>
      <c r="AV4" s="1">
        <v>1</v>
      </c>
      <c r="AX4" s="1">
        <v>3</v>
      </c>
      <c r="AY4" s="1" t="s">
        <v>31</v>
      </c>
      <c r="AZ4" s="1" t="s">
        <v>31</v>
      </c>
      <c r="BA4" s="1" t="s">
        <v>31</v>
      </c>
      <c r="BB4" s="1" t="s">
        <v>31</v>
      </c>
      <c r="BC4" s="1" t="s">
        <v>31</v>
      </c>
      <c r="BD4" s="1" t="s">
        <v>31</v>
      </c>
      <c r="BE4" s="1" t="s">
        <v>31</v>
      </c>
      <c r="BF4" s="1" t="s">
        <v>31</v>
      </c>
      <c r="BG4" s="1" t="s">
        <v>31</v>
      </c>
      <c r="BH4" s="1" t="s">
        <v>31</v>
      </c>
      <c r="BI4" s="1" t="s">
        <v>31</v>
      </c>
      <c r="BJ4" s="1" t="s">
        <v>31</v>
      </c>
      <c r="BK4" s="1" t="s">
        <v>31</v>
      </c>
      <c r="BL4" s="1" t="s">
        <v>31</v>
      </c>
      <c r="BM4" s="1" t="s">
        <v>31</v>
      </c>
    </row>
    <row r="5" spans="1:65" x14ac:dyDescent="0.3">
      <c r="A5" s="10">
        <v>4</v>
      </c>
      <c r="B5" s="1">
        <f>'DATA UJI VALID FUNGSIONAL'!C6</f>
        <v>3</v>
      </c>
      <c r="C5" s="1">
        <f>'DATA UJI VALID DISFUNGSIONAL'!C6</f>
        <v>3</v>
      </c>
      <c r="D5" s="1" t="s">
        <v>31</v>
      </c>
      <c r="E5" s="1">
        <f>'DATA UJI VALID FUNGSIONAL'!D6</f>
        <v>3</v>
      </c>
      <c r="F5" s="1">
        <f>'DATA UJI VALID DISFUNGSIONAL'!D6</f>
        <v>3</v>
      </c>
      <c r="G5" s="1" t="s">
        <v>31</v>
      </c>
      <c r="H5" s="1">
        <f>'DATA UJI VALID FUNGSIONAL'!E6</f>
        <v>3</v>
      </c>
      <c r="I5" s="1">
        <f>'DATA UJI VALID DISFUNGSIONAL'!E6</f>
        <v>4</v>
      </c>
      <c r="J5" s="1" t="s">
        <v>31</v>
      </c>
      <c r="K5" s="1">
        <f>'DATA UJI VALID FUNGSIONAL'!F6</f>
        <v>3</v>
      </c>
      <c r="L5" s="1">
        <f>'DATA UJI VALID DISFUNGSIONAL'!F6</f>
        <v>3</v>
      </c>
      <c r="M5" s="1" t="s">
        <v>31</v>
      </c>
      <c r="N5" s="1">
        <f>'DATA UJI VALID FUNGSIONAL'!G6</f>
        <v>3</v>
      </c>
      <c r="O5" s="1">
        <f>'DATA UJI VALID DISFUNGSIONAL'!G6</f>
        <v>4</v>
      </c>
      <c r="P5" s="1" t="s">
        <v>31</v>
      </c>
      <c r="Q5" s="1">
        <f>'DATA UJI VALID FUNGSIONAL'!H6</f>
        <v>3</v>
      </c>
      <c r="R5" s="1">
        <f>'DATA UJI VALID DISFUNGSIONAL'!H6</f>
        <v>4</v>
      </c>
      <c r="S5" s="1" t="s">
        <v>31</v>
      </c>
      <c r="T5" s="1">
        <f>'DATA UJI VALID FUNGSIONAL'!I6</f>
        <v>3</v>
      </c>
      <c r="U5" s="1">
        <f>'DATA UJI VALID DISFUNGSIONAL'!I6</f>
        <v>3</v>
      </c>
      <c r="V5" s="1" t="s">
        <v>31</v>
      </c>
      <c r="W5" s="1">
        <f>'DATA UJI VALID FUNGSIONAL'!J6</f>
        <v>3</v>
      </c>
      <c r="X5" s="1">
        <f>'DATA UJI VALID DISFUNGSIONAL'!J6</f>
        <v>4</v>
      </c>
      <c r="Y5" s="1" t="s">
        <v>31</v>
      </c>
      <c r="Z5" s="1">
        <f>'DATA UJI VALID FUNGSIONAL'!K6</f>
        <v>3</v>
      </c>
      <c r="AA5" s="1">
        <f>'DATA UJI VALID DISFUNGSIONAL'!K6</f>
        <v>3</v>
      </c>
      <c r="AB5" s="1" t="s">
        <v>31</v>
      </c>
      <c r="AC5" s="1">
        <f>'DATA UJI VALID FUNGSIONAL'!L6</f>
        <v>3</v>
      </c>
      <c r="AD5" s="1">
        <f>'DATA UJI VALID DISFUNGSIONAL'!L6</f>
        <v>4</v>
      </c>
      <c r="AE5" s="1" t="s">
        <v>31</v>
      </c>
      <c r="AF5" s="1">
        <f>'DATA UJI VALID FUNGSIONAL'!M6</f>
        <v>3</v>
      </c>
      <c r="AG5" s="1">
        <f>'DATA UJI VALID DISFUNGSIONAL'!M6</f>
        <v>4</v>
      </c>
      <c r="AH5" s="1" t="s">
        <v>31</v>
      </c>
      <c r="AI5" s="1">
        <f>'DATA UJI VALID FUNGSIONAL'!N6</f>
        <v>3</v>
      </c>
      <c r="AJ5" s="1">
        <f>'DATA UJI VALID DISFUNGSIONAL'!N6</f>
        <v>3</v>
      </c>
      <c r="AK5" s="1" t="s">
        <v>31</v>
      </c>
      <c r="AL5" s="1">
        <f>'DATA UJI VALID FUNGSIONAL'!O6</f>
        <v>3</v>
      </c>
      <c r="AM5" s="1">
        <f>'DATA UJI VALID DISFUNGSIONAL'!O6</f>
        <v>4</v>
      </c>
      <c r="AN5" s="1" t="s">
        <v>31</v>
      </c>
      <c r="AO5" s="1">
        <f>'DATA UJI VALID FUNGSIONAL'!P6</f>
        <v>3</v>
      </c>
      <c r="AP5" s="1">
        <f>'DATA UJI VALID DISFUNGSIONAL'!P6</f>
        <v>3</v>
      </c>
      <c r="AQ5" s="1" t="s">
        <v>31</v>
      </c>
      <c r="AR5" s="1">
        <f>'DATA UJI VALID FUNGSIONAL'!Q6</f>
        <v>2</v>
      </c>
      <c r="AS5" s="1">
        <f>'DATA UJI VALID DISFUNGSIONAL'!Q6</f>
        <v>4</v>
      </c>
      <c r="AT5" s="1" t="s">
        <v>31</v>
      </c>
      <c r="AV5" s="1">
        <v>1</v>
      </c>
      <c r="AX5" s="1">
        <v>4</v>
      </c>
      <c r="AY5" s="1" t="s">
        <v>31</v>
      </c>
      <c r="AZ5" s="1" t="s">
        <v>31</v>
      </c>
      <c r="BA5" s="1" t="s">
        <v>31</v>
      </c>
      <c r="BB5" s="1" t="s">
        <v>31</v>
      </c>
      <c r="BC5" s="1" t="s">
        <v>31</v>
      </c>
      <c r="BD5" s="1" t="s">
        <v>31</v>
      </c>
      <c r="BE5" s="1" t="s">
        <v>31</v>
      </c>
      <c r="BF5" s="1" t="s">
        <v>31</v>
      </c>
      <c r="BG5" s="1" t="s">
        <v>31</v>
      </c>
      <c r="BH5" s="1" t="s">
        <v>31</v>
      </c>
      <c r="BI5" s="1" t="s">
        <v>31</v>
      </c>
      <c r="BJ5" s="1" t="s">
        <v>31</v>
      </c>
      <c r="BK5" s="1" t="s">
        <v>31</v>
      </c>
      <c r="BL5" s="1" t="s">
        <v>31</v>
      </c>
      <c r="BM5" s="1" t="s">
        <v>31</v>
      </c>
    </row>
    <row r="6" spans="1:65" x14ac:dyDescent="0.3">
      <c r="A6" s="10">
        <v>5</v>
      </c>
      <c r="B6" s="1">
        <f>'DATA UJI VALID FUNGSIONAL'!C7</f>
        <v>3</v>
      </c>
      <c r="C6" s="1">
        <f>'DATA UJI VALID DISFUNGSIONAL'!C7</f>
        <v>4</v>
      </c>
      <c r="D6" s="1" t="s">
        <v>31</v>
      </c>
      <c r="E6" s="1">
        <f>'DATA UJI VALID FUNGSIONAL'!D7</f>
        <v>3</v>
      </c>
      <c r="F6" s="1">
        <f>'DATA UJI VALID DISFUNGSIONAL'!D7</f>
        <v>4</v>
      </c>
      <c r="G6" s="1" t="s">
        <v>31</v>
      </c>
      <c r="H6" s="1">
        <f>'DATA UJI VALID FUNGSIONAL'!E7</f>
        <v>3</v>
      </c>
      <c r="I6" s="1">
        <f>'DATA UJI VALID DISFUNGSIONAL'!E7</f>
        <v>4</v>
      </c>
      <c r="J6" s="1" t="s">
        <v>31</v>
      </c>
      <c r="K6" s="1">
        <f>'DATA UJI VALID FUNGSIONAL'!F7</f>
        <v>3</v>
      </c>
      <c r="L6" s="1">
        <f>'DATA UJI VALID DISFUNGSIONAL'!F7</f>
        <v>4</v>
      </c>
      <c r="M6" s="1" t="s">
        <v>31</v>
      </c>
      <c r="N6" s="1">
        <f>'DATA UJI VALID FUNGSIONAL'!G7</f>
        <v>3</v>
      </c>
      <c r="O6" s="1">
        <f>'DATA UJI VALID DISFUNGSIONAL'!G7</f>
        <v>4</v>
      </c>
      <c r="P6" s="1" t="s">
        <v>31</v>
      </c>
      <c r="Q6" s="1">
        <f>'DATA UJI VALID FUNGSIONAL'!H7</f>
        <v>3</v>
      </c>
      <c r="R6" s="1">
        <f>'DATA UJI VALID DISFUNGSIONAL'!H7</f>
        <v>4</v>
      </c>
      <c r="S6" s="1" t="s">
        <v>31</v>
      </c>
      <c r="T6" s="1">
        <f>'DATA UJI VALID FUNGSIONAL'!I7</f>
        <v>3</v>
      </c>
      <c r="U6" s="1">
        <f>'DATA UJI VALID DISFUNGSIONAL'!I7</f>
        <v>4</v>
      </c>
      <c r="V6" s="1" t="s">
        <v>31</v>
      </c>
      <c r="W6" s="1">
        <f>'DATA UJI VALID FUNGSIONAL'!J7</f>
        <v>3</v>
      </c>
      <c r="X6" s="1">
        <f>'DATA UJI VALID DISFUNGSIONAL'!J7</f>
        <v>4</v>
      </c>
      <c r="Y6" s="1" t="s">
        <v>31</v>
      </c>
      <c r="Z6" s="1">
        <f>'DATA UJI VALID FUNGSIONAL'!K7</f>
        <v>3</v>
      </c>
      <c r="AA6" s="1">
        <f>'DATA UJI VALID DISFUNGSIONAL'!K7</f>
        <v>4</v>
      </c>
      <c r="AB6" s="1" t="s">
        <v>31</v>
      </c>
      <c r="AC6" s="1">
        <f>'DATA UJI VALID FUNGSIONAL'!L7</f>
        <v>3</v>
      </c>
      <c r="AD6" s="1">
        <f>'DATA UJI VALID DISFUNGSIONAL'!L7</f>
        <v>4</v>
      </c>
      <c r="AE6" s="1" t="s">
        <v>31</v>
      </c>
      <c r="AF6" s="1">
        <f>'DATA UJI VALID FUNGSIONAL'!M7</f>
        <v>3</v>
      </c>
      <c r="AG6" s="1">
        <f>'DATA UJI VALID DISFUNGSIONAL'!M7</f>
        <v>4</v>
      </c>
      <c r="AH6" s="1" t="s">
        <v>31</v>
      </c>
      <c r="AI6" s="1">
        <f>'DATA UJI VALID FUNGSIONAL'!N7</f>
        <v>3</v>
      </c>
      <c r="AJ6" s="1">
        <f>'DATA UJI VALID DISFUNGSIONAL'!N7</f>
        <v>4</v>
      </c>
      <c r="AK6" s="1" t="s">
        <v>31</v>
      </c>
      <c r="AL6" s="1">
        <f>'DATA UJI VALID FUNGSIONAL'!O7</f>
        <v>3</v>
      </c>
      <c r="AM6" s="1">
        <f>'DATA UJI VALID DISFUNGSIONAL'!O7</f>
        <v>4</v>
      </c>
      <c r="AN6" s="1" t="s">
        <v>31</v>
      </c>
      <c r="AO6" s="1">
        <f>'DATA UJI VALID FUNGSIONAL'!P7</f>
        <v>3</v>
      </c>
      <c r="AP6" s="1">
        <f>'DATA UJI VALID DISFUNGSIONAL'!P7</f>
        <v>4</v>
      </c>
      <c r="AQ6" s="1" t="s">
        <v>31</v>
      </c>
      <c r="AR6" s="1">
        <f>'DATA UJI VALID FUNGSIONAL'!Q7</f>
        <v>1</v>
      </c>
      <c r="AS6" s="1">
        <f>'DATA UJI VALID DISFUNGSIONAL'!Q7</f>
        <v>4</v>
      </c>
      <c r="AT6" s="1" t="s">
        <v>28</v>
      </c>
      <c r="AV6" s="1">
        <v>1</v>
      </c>
      <c r="AX6" s="1">
        <v>5</v>
      </c>
      <c r="AY6" s="1" t="s">
        <v>31</v>
      </c>
      <c r="AZ6" s="1" t="s">
        <v>31</v>
      </c>
      <c r="BA6" s="1" t="s">
        <v>31</v>
      </c>
      <c r="BB6" s="1" t="s">
        <v>31</v>
      </c>
      <c r="BC6" s="1" t="s">
        <v>31</v>
      </c>
      <c r="BD6" s="1" t="s">
        <v>31</v>
      </c>
      <c r="BE6" s="1" t="s">
        <v>31</v>
      </c>
      <c r="BF6" s="1" t="s">
        <v>31</v>
      </c>
      <c r="BG6" s="1" t="s">
        <v>31</v>
      </c>
      <c r="BH6" s="1" t="s">
        <v>31</v>
      </c>
      <c r="BI6" s="1" t="s">
        <v>31</v>
      </c>
      <c r="BJ6" s="1" t="s">
        <v>31</v>
      </c>
      <c r="BK6" s="1" t="s">
        <v>31</v>
      </c>
      <c r="BL6" s="1" t="s">
        <v>31</v>
      </c>
      <c r="BM6" s="1" t="s">
        <v>28</v>
      </c>
    </row>
    <row r="7" spans="1:65" x14ac:dyDescent="0.3">
      <c r="A7" s="10">
        <v>6</v>
      </c>
      <c r="B7" s="1">
        <f>'DATA UJI VALID FUNGSIONAL'!C8</f>
        <v>3</v>
      </c>
      <c r="C7" s="1">
        <f>'DATA UJI VALID DISFUNGSIONAL'!C8</f>
        <v>3</v>
      </c>
      <c r="D7" s="1" t="s">
        <v>31</v>
      </c>
      <c r="E7" s="1">
        <f>'DATA UJI VALID FUNGSIONAL'!D8</f>
        <v>1</v>
      </c>
      <c r="F7" s="1">
        <f>'DATA UJI VALID DISFUNGSIONAL'!D8</f>
        <v>3</v>
      </c>
      <c r="G7" s="1" t="s">
        <v>28</v>
      </c>
      <c r="H7" s="1">
        <f>'DATA UJI VALID FUNGSIONAL'!E8</f>
        <v>3</v>
      </c>
      <c r="I7" s="1">
        <f>'DATA UJI VALID DISFUNGSIONAL'!E8</f>
        <v>5</v>
      </c>
      <c r="J7" s="1" t="s">
        <v>29</v>
      </c>
      <c r="K7" s="1">
        <f>'DATA UJI VALID FUNGSIONAL'!F8</f>
        <v>1</v>
      </c>
      <c r="L7" s="1">
        <f>'DATA UJI VALID DISFUNGSIONAL'!F8</f>
        <v>3</v>
      </c>
      <c r="M7" s="1" t="s">
        <v>28</v>
      </c>
      <c r="N7" s="1">
        <f>'DATA UJI VALID FUNGSIONAL'!G8</f>
        <v>3</v>
      </c>
      <c r="O7" s="1">
        <f>'DATA UJI VALID DISFUNGSIONAL'!G8</f>
        <v>5</v>
      </c>
      <c r="P7" s="1" t="s">
        <v>29</v>
      </c>
      <c r="Q7" s="1">
        <f>'DATA UJI VALID FUNGSIONAL'!H8</f>
        <v>1</v>
      </c>
      <c r="R7" s="1">
        <f>'DATA UJI VALID DISFUNGSIONAL'!H8</f>
        <v>5</v>
      </c>
      <c r="S7" s="1" t="s">
        <v>30</v>
      </c>
      <c r="T7" s="1">
        <f>'DATA UJI VALID FUNGSIONAL'!I8</f>
        <v>1</v>
      </c>
      <c r="U7" s="1">
        <f>'DATA UJI VALID DISFUNGSIONAL'!I8</f>
        <v>3</v>
      </c>
      <c r="V7" s="1" t="s">
        <v>28</v>
      </c>
      <c r="W7" s="1">
        <f>'DATA UJI VALID FUNGSIONAL'!J8</f>
        <v>3</v>
      </c>
      <c r="X7" s="1">
        <f>'DATA UJI VALID DISFUNGSIONAL'!J8</f>
        <v>5</v>
      </c>
      <c r="Y7" s="1" t="s">
        <v>29</v>
      </c>
      <c r="Z7" s="1">
        <f>'DATA UJI VALID FUNGSIONAL'!K8</f>
        <v>1</v>
      </c>
      <c r="AA7" s="1">
        <f>'DATA UJI VALID DISFUNGSIONAL'!K8</f>
        <v>3</v>
      </c>
      <c r="AB7" s="1" t="s">
        <v>28</v>
      </c>
      <c r="AC7" s="1">
        <f>'DATA UJI VALID FUNGSIONAL'!L8</f>
        <v>3</v>
      </c>
      <c r="AD7" s="1">
        <f>'DATA UJI VALID DISFUNGSIONAL'!L8</f>
        <v>5</v>
      </c>
      <c r="AE7" s="1" t="s">
        <v>29</v>
      </c>
      <c r="AF7" s="1">
        <f>'DATA UJI VALID FUNGSIONAL'!M8</f>
        <v>1</v>
      </c>
      <c r="AG7" s="1">
        <f>'DATA UJI VALID DISFUNGSIONAL'!M8</f>
        <v>5</v>
      </c>
      <c r="AH7" s="1" t="s">
        <v>30</v>
      </c>
      <c r="AI7" s="1">
        <f>'DATA UJI VALID FUNGSIONAL'!N8</f>
        <v>3</v>
      </c>
      <c r="AJ7" s="1">
        <f>'DATA UJI VALID DISFUNGSIONAL'!N8</f>
        <v>3</v>
      </c>
      <c r="AK7" s="1" t="s">
        <v>31</v>
      </c>
      <c r="AL7" s="1">
        <f>'DATA UJI VALID FUNGSIONAL'!O8</f>
        <v>1</v>
      </c>
      <c r="AM7" s="1">
        <f>'DATA UJI VALID DISFUNGSIONAL'!O8</f>
        <v>5</v>
      </c>
      <c r="AN7" s="1" t="s">
        <v>30</v>
      </c>
      <c r="AO7" s="1">
        <f>'DATA UJI VALID FUNGSIONAL'!P8</f>
        <v>1</v>
      </c>
      <c r="AP7" s="1">
        <f>'DATA UJI VALID DISFUNGSIONAL'!P8</f>
        <v>3</v>
      </c>
      <c r="AQ7" s="1" t="s">
        <v>28</v>
      </c>
      <c r="AR7" s="1">
        <f>'DATA UJI VALID FUNGSIONAL'!Q8</f>
        <v>1</v>
      </c>
      <c r="AS7" s="1">
        <f>'DATA UJI VALID DISFUNGSIONAL'!Q8</f>
        <v>5</v>
      </c>
      <c r="AT7" s="1" t="s">
        <v>30</v>
      </c>
      <c r="AV7" s="1">
        <v>1</v>
      </c>
      <c r="AX7" s="1">
        <v>6</v>
      </c>
      <c r="AY7" s="1" t="s">
        <v>31</v>
      </c>
      <c r="AZ7" s="1" t="s">
        <v>28</v>
      </c>
      <c r="BA7" s="1" t="s">
        <v>29</v>
      </c>
      <c r="BB7" s="1" t="s">
        <v>28</v>
      </c>
      <c r="BC7" s="1" t="s">
        <v>29</v>
      </c>
      <c r="BD7" s="1" t="s">
        <v>30</v>
      </c>
      <c r="BE7" s="1" t="s">
        <v>28</v>
      </c>
      <c r="BF7" s="1" t="s">
        <v>29</v>
      </c>
      <c r="BG7" s="1" t="s">
        <v>28</v>
      </c>
      <c r="BH7" s="1" t="s">
        <v>29</v>
      </c>
      <c r="BI7" s="1" t="s">
        <v>30</v>
      </c>
      <c r="BJ7" s="1" t="s">
        <v>31</v>
      </c>
      <c r="BK7" s="1" t="s">
        <v>30</v>
      </c>
      <c r="BL7" s="1" t="s">
        <v>28</v>
      </c>
      <c r="BM7" s="1" t="s">
        <v>30</v>
      </c>
    </row>
    <row r="8" spans="1:65" x14ac:dyDescent="0.3">
      <c r="A8" s="10">
        <v>7</v>
      </c>
      <c r="B8" s="1">
        <f>'DATA UJI VALID FUNGSIONAL'!C9</f>
        <v>4</v>
      </c>
      <c r="C8" s="1">
        <f>'DATA UJI VALID DISFUNGSIONAL'!C9</f>
        <v>4</v>
      </c>
      <c r="D8" s="1" t="s">
        <v>31</v>
      </c>
      <c r="E8" s="1">
        <f>'DATA UJI VALID FUNGSIONAL'!D9</f>
        <v>3</v>
      </c>
      <c r="F8" s="1">
        <f>'DATA UJI VALID DISFUNGSIONAL'!D9</f>
        <v>4</v>
      </c>
      <c r="G8" s="1" t="s">
        <v>31</v>
      </c>
      <c r="H8" s="1">
        <f>'DATA UJI VALID FUNGSIONAL'!E9</f>
        <v>4</v>
      </c>
      <c r="I8" s="1">
        <f>'DATA UJI VALID DISFUNGSIONAL'!E9</f>
        <v>4</v>
      </c>
      <c r="J8" s="1" t="s">
        <v>31</v>
      </c>
      <c r="K8" s="1">
        <f>'DATA UJI VALID FUNGSIONAL'!F9</f>
        <v>3</v>
      </c>
      <c r="L8" s="1">
        <f>'DATA UJI VALID DISFUNGSIONAL'!F9</f>
        <v>4</v>
      </c>
      <c r="M8" s="1" t="s">
        <v>31</v>
      </c>
      <c r="N8" s="1">
        <f>'DATA UJI VALID FUNGSIONAL'!G9</f>
        <v>4</v>
      </c>
      <c r="O8" s="1">
        <f>'DATA UJI VALID DISFUNGSIONAL'!G9</f>
        <v>4</v>
      </c>
      <c r="P8" s="1" t="s">
        <v>31</v>
      </c>
      <c r="Q8" s="1">
        <f>'DATA UJI VALID FUNGSIONAL'!H9</f>
        <v>3</v>
      </c>
      <c r="R8" s="1">
        <f>'DATA UJI VALID DISFUNGSIONAL'!H9</f>
        <v>4</v>
      </c>
      <c r="S8" s="1" t="s">
        <v>31</v>
      </c>
      <c r="T8" s="1">
        <f>'DATA UJI VALID FUNGSIONAL'!I9</f>
        <v>3</v>
      </c>
      <c r="U8" s="1">
        <f>'DATA UJI VALID DISFUNGSIONAL'!I9</f>
        <v>4</v>
      </c>
      <c r="V8" s="1" t="s">
        <v>31</v>
      </c>
      <c r="W8" s="1">
        <f>'DATA UJI VALID FUNGSIONAL'!J9</f>
        <v>4</v>
      </c>
      <c r="X8" s="1">
        <f>'DATA UJI VALID DISFUNGSIONAL'!J9</f>
        <v>4</v>
      </c>
      <c r="Y8" s="1" t="s">
        <v>31</v>
      </c>
      <c r="Z8" s="1">
        <f>'DATA UJI VALID FUNGSIONAL'!K9</f>
        <v>3</v>
      </c>
      <c r="AA8" s="1">
        <f>'DATA UJI VALID DISFUNGSIONAL'!K9</f>
        <v>4</v>
      </c>
      <c r="AB8" s="1" t="s">
        <v>31</v>
      </c>
      <c r="AC8" s="1">
        <f>'DATA UJI VALID FUNGSIONAL'!L9</f>
        <v>4</v>
      </c>
      <c r="AD8" s="1">
        <f>'DATA UJI VALID DISFUNGSIONAL'!L9</f>
        <v>4</v>
      </c>
      <c r="AE8" s="1" t="s">
        <v>31</v>
      </c>
      <c r="AF8" s="1">
        <f>'DATA UJI VALID FUNGSIONAL'!M9</f>
        <v>3</v>
      </c>
      <c r="AG8" s="1">
        <f>'DATA UJI VALID DISFUNGSIONAL'!M9</f>
        <v>4</v>
      </c>
      <c r="AH8" s="1" t="s">
        <v>31</v>
      </c>
      <c r="AI8" s="1">
        <f>'DATA UJI VALID FUNGSIONAL'!N9</f>
        <v>4</v>
      </c>
      <c r="AJ8" s="1">
        <f>'DATA UJI VALID DISFUNGSIONAL'!N9</f>
        <v>4</v>
      </c>
      <c r="AK8" s="1" t="s">
        <v>31</v>
      </c>
      <c r="AL8" s="1">
        <f>'DATA UJI VALID FUNGSIONAL'!O9</f>
        <v>3</v>
      </c>
      <c r="AM8" s="1">
        <f>'DATA UJI VALID DISFUNGSIONAL'!O9</f>
        <v>4</v>
      </c>
      <c r="AN8" s="1" t="s">
        <v>31</v>
      </c>
      <c r="AO8" s="1">
        <f>'DATA UJI VALID FUNGSIONAL'!P9</f>
        <v>3</v>
      </c>
      <c r="AP8" s="1">
        <f>'DATA UJI VALID DISFUNGSIONAL'!P9</f>
        <v>4</v>
      </c>
      <c r="AQ8" s="1" t="s">
        <v>31</v>
      </c>
      <c r="AR8" s="1">
        <f>'DATA UJI VALID FUNGSIONAL'!Q9</f>
        <v>3</v>
      </c>
      <c r="AS8" s="1">
        <f>'DATA UJI VALID DISFUNGSIONAL'!Q9</f>
        <v>4</v>
      </c>
      <c r="AT8" s="1" t="s">
        <v>31</v>
      </c>
      <c r="AV8" s="1">
        <v>1</v>
      </c>
      <c r="AX8" s="1">
        <v>7</v>
      </c>
      <c r="AY8" s="1" t="s">
        <v>31</v>
      </c>
      <c r="AZ8" s="1" t="s">
        <v>31</v>
      </c>
      <c r="BA8" s="1" t="s">
        <v>31</v>
      </c>
      <c r="BB8" s="1" t="s">
        <v>31</v>
      </c>
      <c r="BC8" s="1" t="s">
        <v>31</v>
      </c>
      <c r="BD8" s="1" t="s">
        <v>31</v>
      </c>
      <c r="BE8" s="1" t="s">
        <v>31</v>
      </c>
      <c r="BF8" s="1" t="s">
        <v>31</v>
      </c>
      <c r="BG8" s="1" t="s">
        <v>31</v>
      </c>
      <c r="BH8" s="1" t="s">
        <v>31</v>
      </c>
      <c r="BI8" s="1" t="s">
        <v>31</v>
      </c>
      <c r="BJ8" s="1" t="s">
        <v>31</v>
      </c>
      <c r="BK8" s="1" t="s">
        <v>31</v>
      </c>
      <c r="BL8" s="1" t="s">
        <v>31</v>
      </c>
      <c r="BM8" s="1" t="s">
        <v>31</v>
      </c>
    </row>
    <row r="9" spans="1:65" x14ac:dyDescent="0.3">
      <c r="A9" s="10">
        <v>8</v>
      </c>
      <c r="B9" s="1">
        <f>'DATA UJI VALID FUNGSIONAL'!C10</f>
        <v>3</v>
      </c>
      <c r="C9" s="1">
        <f>'DATA UJI VALID DISFUNGSIONAL'!C10</f>
        <v>3</v>
      </c>
      <c r="D9" s="1" t="s">
        <v>31</v>
      </c>
      <c r="E9" s="1">
        <f>'DATA UJI VALID FUNGSIONAL'!D10</f>
        <v>3</v>
      </c>
      <c r="F9" s="1">
        <f>'DATA UJI VALID DISFUNGSIONAL'!D10</f>
        <v>3</v>
      </c>
      <c r="G9" s="1" t="s">
        <v>31</v>
      </c>
      <c r="H9" s="1">
        <f>'DATA UJI VALID FUNGSIONAL'!E10</f>
        <v>3</v>
      </c>
      <c r="I9" s="1">
        <f>'DATA UJI VALID DISFUNGSIONAL'!E10</f>
        <v>5</v>
      </c>
      <c r="J9" s="1" t="s">
        <v>29</v>
      </c>
      <c r="K9" s="1">
        <f>'DATA UJI VALID FUNGSIONAL'!F10</f>
        <v>3</v>
      </c>
      <c r="L9" s="1">
        <f>'DATA UJI VALID DISFUNGSIONAL'!F10</f>
        <v>3</v>
      </c>
      <c r="M9" s="1" t="s">
        <v>31</v>
      </c>
      <c r="N9" s="1">
        <f>'DATA UJI VALID FUNGSIONAL'!G10</f>
        <v>3</v>
      </c>
      <c r="O9" s="1">
        <f>'DATA UJI VALID DISFUNGSIONAL'!G10</f>
        <v>5</v>
      </c>
      <c r="P9" s="1" t="s">
        <v>29</v>
      </c>
      <c r="Q9" s="1">
        <f>'DATA UJI VALID FUNGSIONAL'!H10</f>
        <v>3</v>
      </c>
      <c r="R9" s="1">
        <f>'DATA UJI VALID DISFUNGSIONAL'!H10</f>
        <v>5</v>
      </c>
      <c r="S9" s="1" t="s">
        <v>29</v>
      </c>
      <c r="T9" s="1">
        <f>'DATA UJI VALID FUNGSIONAL'!I10</f>
        <v>3</v>
      </c>
      <c r="U9" s="1">
        <f>'DATA UJI VALID DISFUNGSIONAL'!I10</f>
        <v>3</v>
      </c>
      <c r="V9" s="1" t="s">
        <v>31</v>
      </c>
      <c r="W9" s="1">
        <f>'DATA UJI VALID FUNGSIONAL'!J10</f>
        <v>3</v>
      </c>
      <c r="X9" s="1">
        <f>'DATA UJI VALID DISFUNGSIONAL'!J10</f>
        <v>5</v>
      </c>
      <c r="Y9" s="1" t="s">
        <v>29</v>
      </c>
      <c r="Z9" s="1">
        <f>'DATA UJI VALID FUNGSIONAL'!K10</f>
        <v>3</v>
      </c>
      <c r="AA9" s="1">
        <f>'DATA UJI VALID DISFUNGSIONAL'!K10</f>
        <v>3</v>
      </c>
      <c r="AB9" s="1" t="s">
        <v>31</v>
      </c>
      <c r="AC9" s="1">
        <f>'DATA UJI VALID FUNGSIONAL'!L10</f>
        <v>3</v>
      </c>
      <c r="AD9" s="1">
        <f>'DATA UJI VALID DISFUNGSIONAL'!L10</f>
        <v>5</v>
      </c>
      <c r="AE9" s="1" t="s">
        <v>29</v>
      </c>
      <c r="AF9" s="1">
        <f>'DATA UJI VALID FUNGSIONAL'!M10</f>
        <v>3</v>
      </c>
      <c r="AG9" s="1">
        <f>'DATA UJI VALID DISFUNGSIONAL'!M10</f>
        <v>5</v>
      </c>
      <c r="AH9" s="1" t="s">
        <v>29</v>
      </c>
      <c r="AI9" s="1">
        <f>'DATA UJI VALID FUNGSIONAL'!N10</f>
        <v>3</v>
      </c>
      <c r="AJ9" s="1">
        <f>'DATA UJI VALID DISFUNGSIONAL'!N10</f>
        <v>3</v>
      </c>
      <c r="AK9" s="1" t="s">
        <v>31</v>
      </c>
      <c r="AL9" s="1">
        <f>'DATA UJI VALID FUNGSIONAL'!O10</f>
        <v>3</v>
      </c>
      <c r="AM9" s="1">
        <f>'DATA UJI VALID DISFUNGSIONAL'!O10</f>
        <v>5</v>
      </c>
      <c r="AN9" s="1" t="s">
        <v>29</v>
      </c>
      <c r="AO9" s="1">
        <f>'DATA UJI VALID FUNGSIONAL'!P10</f>
        <v>3</v>
      </c>
      <c r="AP9" s="1">
        <f>'DATA UJI VALID DISFUNGSIONAL'!P10</f>
        <v>3</v>
      </c>
      <c r="AQ9" s="1" t="s">
        <v>31</v>
      </c>
      <c r="AR9" s="1">
        <f>'DATA UJI VALID FUNGSIONAL'!Q10</f>
        <v>2</v>
      </c>
      <c r="AS9" s="1">
        <f>'DATA UJI VALID DISFUNGSIONAL'!Q10</f>
        <v>5</v>
      </c>
      <c r="AT9" s="1" t="s">
        <v>29</v>
      </c>
      <c r="AV9" s="1">
        <v>1</v>
      </c>
      <c r="AX9" s="1">
        <v>8</v>
      </c>
      <c r="AY9" s="1" t="s">
        <v>31</v>
      </c>
      <c r="AZ9" s="1" t="s">
        <v>31</v>
      </c>
      <c r="BA9" s="1" t="s">
        <v>29</v>
      </c>
      <c r="BB9" s="1" t="s">
        <v>31</v>
      </c>
      <c r="BC9" s="1" t="s">
        <v>29</v>
      </c>
      <c r="BD9" s="1" t="s">
        <v>29</v>
      </c>
      <c r="BE9" s="1" t="s">
        <v>31</v>
      </c>
      <c r="BF9" s="1" t="s">
        <v>29</v>
      </c>
      <c r="BG9" s="1" t="s">
        <v>31</v>
      </c>
      <c r="BH9" s="1" t="s">
        <v>29</v>
      </c>
      <c r="BI9" s="1" t="s">
        <v>29</v>
      </c>
      <c r="BJ9" s="1" t="s">
        <v>31</v>
      </c>
      <c r="BK9" s="1" t="s">
        <v>29</v>
      </c>
      <c r="BL9" s="1" t="s">
        <v>31</v>
      </c>
      <c r="BM9" s="1" t="s">
        <v>29</v>
      </c>
    </row>
    <row r="10" spans="1:65" x14ac:dyDescent="0.3">
      <c r="A10" s="10">
        <v>9</v>
      </c>
      <c r="B10" s="1">
        <f>'DATA UJI VALID FUNGSIONAL'!C11</f>
        <v>3</v>
      </c>
      <c r="C10" s="1">
        <f>'DATA UJI VALID DISFUNGSIONAL'!C11</f>
        <v>5</v>
      </c>
      <c r="D10" s="1" t="s">
        <v>29</v>
      </c>
      <c r="E10" s="1">
        <f>'DATA UJI VALID FUNGSIONAL'!D11</f>
        <v>4</v>
      </c>
      <c r="F10" s="1">
        <f>'DATA UJI VALID DISFUNGSIONAL'!D11</f>
        <v>5</v>
      </c>
      <c r="G10" s="1" t="s">
        <v>29</v>
      </c>
      <c r="H10" s="1">
        <f>'DATA UJI VALID FUNGSIONAL'!E11</f>
        <v>3</v>
      </c>
      <c r="I10" s="1">
        <f>'DATA UJI VALID DISFUNGSIONAL'!E11</f>
        <v>5</v>
      </c>
      <c r="J10" s="1" t="s">
        <v>29</v>
      </c>
      <c r="K10" s="1">
        <f>'DATA UJI VALID FUNGSIONAL'!F11</f>
        <v>4</v>
      </c>
      <c r="L10" s="1">
        <f>'DATA UJI VALID DISFUNGSIONAL'!F11</f>
        <v>5</v>
      </c>
      <c r="M10" s="1" t="s">
        <v>29</v>
      </c>
      <c r="N10" s="1">
        <f>'DATA UJI VALID FUNGSIONAL'!G11</f>
        <v>3</v>
      </c>
      <c r="O10" s="1">
        <f>'DATA UJI VALID DISFUNGSIONAL'!G11</f>
        <v>5</v>
      </c>
      <c r="P10" s="1" t="s">
        <v>29</v>
      </c>
      <c r="Q10" s="1">
        <f>'DATA UJI VALID FUNGSIONAL'!H11</f>
        <v>4</v>
      </c>
      <c r="R10" s="1">
        <f>'DATA UJI VALID DISFUNGSIONAL'!H11</f>
        <v>5</v>
      </c>
      <c r="S10" s="1" t="s">
        <v>29</v>
      </c>
      <c r="T10" s="1">
        <f>'DATA UJI VALID FUNGSIONAL'!I11</f>
        <v>4</v>
      </c>
      <c r="U10" s="1">
        <f>'DATA UJI VALID DISFUNGSIONAL'!I11</f>
        <v>5</v>
      </c>
      <c r="V10" s="1" t="s">
        <v>29</v>
      </c>
      <c r="W10" s="1">
        <f>'DATA UJI VALID FUNGSIONAL'!J11</f>
        <v>3</v>
      </c>
      <c r="X10" s="1">
        <f>'DATA UJI VALID DISFUNGSIONAL'!J11</f>
        <v>5</v>
      </c>
      <c r="Y10" s="1" t="s">
        <v>29</v>
      </c>
      <c r="Z10" s="1">
        <f>'DATA UJI VALID FUNGSIONAL'!K11</f>
        <v>4</v>
      </c>
      <c r="AA10" s="1">
        <f>'DATA UJI VALID DISFUNGSIONAL'!K11</f>
        <v>5</v>
      </c>
      <c r="AB10" s="1" t="s">
        <v>29</v>
      </c>
      <c r="AC10" s="1">
        <f>'DATA UJI VALID FUNGSIONAL'!L11</f>
        <v>3</v>
      </c>
      <c r="AD10" s="1">
        <f>'DATA UJI VALID DISFUNGSIONAL'!L11</f>
        <v>5</v>
      </c>
      <c r="AE10" s="1" t="s">
        <v>29</v>
      </c>
      <c r="AF10" s="1">
        <f>'DATA UJI VALID FUNGSIONAL'!M11</f>
        <v>4</v>
      </c>
      <c r="AG10" s="1">
        <f>'DATA UJI VALID DISFUNGSIONAL'!M11</f>
        <v>5</v>
      </c>
      <c r="AH10" s="1" t="s">
        <v>29</v>
      </c>
      <c r="AI10" s="1">
        <f>'DATA UJI VALID FUNGSIONAL'!N11</f>
        <v>3</v>
      </c>
      <c r="AJ10" s="1">
        <f>'DATA UJI VALID DISFUNGSIONAL'!N11</f>
        <v>5</v>
      </c>
      <c r="AK10" s="1" t="s">
        <v>29</v>
      </c>
      <c r="AL10" s="1">
        <f>'DATA UJI VALID FUNGSIONAL'!O11</f>
        <v>4</v>
      </c>
      <c r="AM10" s="1">
        <f>'DATA UJI VALID DISFUNGSIONAL'!O11</f>
        <v>5</v>
      </c>
      <c r="AN10" s="1" t="s">
        <v>29</v>
      </c>
      <c r="AO10" s="1">
        <f>'DATA UJI VALID FUNGSIONAL'!P11</f>
        <v>4</v>
      </c>
      <c r="AP10" s="1">
        <f>'DATA UJI VALID DISFUNGSIONAL'!P11</f>
        <v>5</v>
      </c>
      <c r="AQ10" s="1" t="s">
        <v>29</v>
      </c>
      <c r="AR10" s="1">
        <f>'DATA UJI VALID FUNGSIONAL'!Q11</f>
        <v>2</v>
      </c>
      <c r="AS10" s="1">
        <f>'DATA UJI VALID DISFUNGSIONAL'!Q11</f>
        <v>5</v>
      </c>
      <c r="AT10" s="1" t="s">
        <v>29</v>
      </c>
      <c r="AV10" s="1">
        <v>1</v>
      </c>
      <c r="AX10" s="1">
        <v>9</v>
      </c>
      <c r="AY10" s="1" t="s">
        <v>29</v>
      </c>
      <c r="AZ10" s="1" t="s">
        <v>29</v>
      </c>
      <c r="BA10" s="1" t="s">
        <v>29</v>
      </c>
      <c r="BB10" s="1" t="s">
        <v>29</v>
      </c>
      <c r="BC10" s="1" t="s">
        <v>29</v>
      </c>
      <c r="BD10" s="1" t="s">
        <v>29</v>
      </c>
      <c r="BE10" s="1" t="s">
        <v>29</v>
      </c>
      <c r="BF10" s="1" t="s">
        <v>29</v>
      </c>
      <c r="BG10" s="1" t="s">
        <v>29</v>
      </c>
      <c r="BH10" s="1" t="s">
        <v>29</v>
      </c>
      <c r="BI10" s="1" t="s">
        <v>29</v>
      </c>
      <c r="BJ10" s="1" t="s">
        <v>29</v>
      </c>
      <c r="BK10" s="1" t="s">
        <v>29</v>
      </c>
      <c r="BL10" s="1" t="s">
        <v>29</v>
      </c>
      <c r="BM10" s="1" t="s">
        <v>29</v>
      </c>
    </row>
    <row r="11" spans="1:65" x14ac:dyDescent="0.3">
      <c r="A11" s="10">
        <v>10</v>
      </c>
      <c r="B11" s="1">
        <f>'DATA UJI VALID FUNGSIONAL'!C12</f>
        <v>3</v>
      </c>
      <c r="C11" s="1">
        <f>'DATA UJI VALID DISFUNGSIONAL'!C12</f>
        <v>3</v>
      </c>
      <c r="D11" s="1" t="s">
        <v>31</v>
      </c>
      <c r="E11" s="1">
        <f>'DATA UJI VALID FUNGSIONAL'!D12</f>
        <v>4</v>
      </c>
      <c r="F11" s="1">
        <f>'DATA UJI VALID DISFUNGSIONAL'!D12</f>
        <v>3</v>
      </c>
      <c r="G11" s="1" t="s">
        <v>31</v>
      </c>
      <c r="H11" s="1">
        <f>'DATA UJI VALID FUNGSIONAL'!E12</f>
        <v>3</v>
      </c>
      <c r="I11" s="1">
        <f>'DATA UJI VALID DISFUNGSIONAL'!E12</f>
        <v>3</v>
      </c>
      <c r="J11" s="1" t="s">
        <v>31</v>
      </c>
      <c r="K11" s="1">
        <f>'DATA UJI VALID FUNGSIONAL'!F12</f>
        <v>4</v>
      </c>
      <c r="L11" s="1">
        <f>'DATA UJI VALID DISFUNGSIONAL'!F12</f>
        <v>3</v>
      </c>
      <c r="M11" s="1" t="s">
        <v>31</v>
      </c>
      <c r="N11" s="1">
        <f>'DATA UJI VALID FUNGSIONAL'!G12</f>
        <v>3</v>
      </c>
      <c r="O11" s="1">
        <f>'DATA UJI VALID DISFUNGSIONAL'!G12</f>
        <v>3</v>
      </c>
      <c r="P11" s="1" t="s">
        <v>31</v>
      </c>
      <c r="Q11" s="1">
        <f>'DATA UJI VALID FUNGSIONAL'!H12</f>
        <v>4</v>
      </c>
      <c r="R11" s="1">
        <f>'DATA UJI VALID DISFUNGSIONAL'!H12</f>
        <v>3</v>
      </c>
      <c r="S11" s="1" t="s">
        <v>31</v>
      </c>
      <c r="T11" s="1">
        <f>'DATA UJI VALID FUNGSIONAL'!I12</f>
        <v>4</v>
      </c>
      <c r="U11" s="1">
        <f>'DATA UJI VALID DISFUNGSIONAL'!I12</f>
        <v>3</v>
      </c>
      <c r="V11" s="1" t="s">
        <v>31</v>
      </c>
      <c r="W11" s="1">
        <f>'DATA UJI VALID FUNGSIONAL'!J12</f>
        <v>3</v>
      </c>
      <c r="X11" s="1">
        <f>'DATA UJI VALID DISFUNGSIONAL'!J12</f>
        <v>3</v>
      </c>
      <c r="Y11" s="1" t="s">
        <v>31</v>
      </c>
      <c r="Z11" s="1">
        <f>'DATA UJI VALID FUNGSIONAL'!K12</f>
        <v>4</v>
      </c>
      <c r="AA11" s="1">
        <f>'DATA UJI VALID DISFUNGSIONAL'!K12</f>
        <v>3</v>
      </c>
      <c r="AB11" s="1" t="s">
        <v>31</v>
      </c>
      <c r="AC11" s="1">
        <f>'DATA UJI VALID FUNGSIONAL'!L12</f>
        <v>3</v>
      </c>
      <c r="AD11" s="1">
        <f>'DATA UJI VALID DISFUNGSIONAL'!L12</f>
        <v>3</v>
      </c>
      <c r="AE11" s="1" t="s">
        <v>31</v>
      </c>
      <c r="AF11" s="1">
        <f>'DATA UJI VALID FUNGSIONAL'!M12</f>
        <v>4</v>
      </c>
      <c r="AG11" s="1">
        <f>'DATA UJI VALID DISFUNGSIONAL'!M12</f>
        <v>3</v>
      </c>
      <c r="AH11" s="1" t="s">
        <v>31</v>
      </c>
      <c r="AI11" s="1">
        <f>'DATA UJI VALID FUNGSIONAL'!N12</f>
        <v>3</v>
      </c>
      <c r="AJ11" s="1">
        <f>'DATA UJI VALID DISFUNGSIONAL'!N12</f>
        <v>3</v>
      </c>
      <c r="AK11" s="1" t="s">
        <v>31</v>
      </c>
      <c r="AL11" s="1">
        <f>'DATA UJI VALID FUNGSIONAL'!O12</f>
        <v>2</v>
      </c>
      <c r="AM11" s="1">
        <f>'DATA UJI VALID DISFUNGSIONAL'!O12</f>
        <v>3</v>
      </c>
      <c r="AN11" s="1" t="s">
        <v>31</v>
      </c>
      <c r="AO11" s="1">
        <f>'DATA UJI VALID FUNGSIONAL'!P12</f>
        <v>4</v>
      </c>
      <c r="AP11" s="1">
        <f>'DATA UJI VALID DISFUNGSIONAL'!P12</f>
        <v>3</v>
      </c>
      <c r="AQ11" s="1" t="s">
        <v>31</v>
      </c>
      <c r="AR11" s="1">
        <f>'DATA UJI VALID FUNGSIONAL'!Q12</f>
        <v>4</v>
      </c>
      <c r="AS11" s="1">
        <f>'DATA UJI VALID DISFUNGSIONAL'!Q12</f>
        <v>3</v>
      </c>
      <c r="AT11" s="1" t="s">
        <v>31</v>
      </c>
      <c r="AV11" s="1">
        <v>1</v>
      </c>
      <c r="AX11" s="1">
        <v>10</v>
      </c>
      <c r="AY11" s="1" t="s">
        <v>31</v>
      </c>
      <c r="AZ11" s="1" t="s">
        <v>31</v>
      </c>
      <c r="BA11" s="1" t="s">
        <v>31</v>
      </c>
      <c r="BB11" s="1" t="s">
        <v>31</v>
      </c>
      <c r="BC11" s="1" t="s">
        <v>31</v>
      </c>
      <c r="BD11" s="1" t="s">
        <v>31</v>
      </c>
      <c r="BE11" s="1" t="s">
        <v>31</v>
      </c>
      <c r="BF11" s="1" t="s">
        <v>31</v>
      </c>
      <c r="BG11" s="1" t="s">
        <v>31</v>
      </c>
      <c r="BH11" s="1" t="s">
        <v>31</v>
      </c>
      <c r="BI11" s="1" t="s">
        <v>31</v>
      </c>
      <c r="BJ11" s="1" t="s">
        <v>31</v>
      </c>
      <c r="BK11" s="1" t="s">
        <v>31</v>
      </c>
      <c r="BL11" s="1" t="s">
        <v>31</v>
      </c>
      <c r="BM11" s="1" t="s">
        <v>31</v>
      </c>
    </row>
    <row r="12" spans="1:65" x14ac:dyDescent="0.3">
      <c r="A12" s="10">
        <v>11</v>
      </c>
      <c r="B12" s="1">
        <f>'DATA UJI VALID FUNGSIONAL'!C13</f>
        <v>1</v>
      </c>
      <c r="C12" s="1">
        <f>'DATA UJI VALID DISFUNGSIONAL'!C13</f>
        <v>5</v>
      </c>
      <c r="D12" s="1" t="s">
        <v>32</v>
      </c>
      <c r="E12" s="1">
        <f>'DATA UJI VALID FUNGSIONAL'!D13</f>
        <v>2</v>
      </c>
      <c r="F12" s="1">
        <f>'DATA UJI VALID DISFUNGSIONAL'!D13</f>
        <v>5</v>
      </c>
      <c r="G12" s="1" t="s">
        <v>29</v>
      </c>
      <c r="H12" s="1">
        <f>'DATA UJI VALID FUNGSIONAL'!E13</f>
        <v>1</v>
      </c>
      <c r="I12" s="1">
        <f>'DATA UJI VALID DISFUNGSIONAL'!E13</f>
        <v>3</v>
      </c>
      <c r="J12" s="1" t="s">
        <v>28</v>
      </c>
      <c r="K12" s="1">
        <f>'DATA UJI VALID FUNGSIONAL'!F13</f>
        <v>2</v>
      </c>
      <c r="L12" s="1">
        <f>'DATA UJI VALID DISFUNGSIONAL'!F13</f>
        <v>5</v>
      </c>
      <c r="M12" s="1" t="s">
        <v>29</v>
      </c>
      <c r="N12" s="1">
        <f>'DATA UJI VALID FUNGSIONAL'!G13</f>
        <v>1</v>
      </c>
      <c r="O12" s="1">
        <f>'DATA UJI VALID DISFUNGSIONAL'!G13</f>
        <v>3</v>
      </c>
      <c r="P12" s="1" t="s">
        <v>28</v>
      </c>
      <c r="Q12" s="1">
        <f>'DATA UJI VALID FUNGSIONAL'!H13</f>
        <v>2</v>
      </c>
      <c r="R12" s="1">
        <f>'DATA UJI VALID DISFUNGSIONAL'!H13</f>
        <v>3</v>
      </c>
      <c r="S12" s="1" t="s">
        <v>31</v>
      </c>
      <c r="T12" s="1">
        <f>'DATA UJI VALID FUNGSIONAL'!I13</f>
        <v>2</v>
      </c>
      <c r="U12" s="1">
        <f>'DATA UJI VALID DISFUNGSIONAL'!I13</f>
        <v>5</v>
      </c>
      <c r="V12" s="1" t="s">
        <v>29</v>
      </c>
      <c r="W12" s="1">
        <f>'DATA UJI VALID FUNGSIONAL'!J13</f>
        <v>1</v>
      </c>
      <c r="X12" s="1">
        <f>'DATA UJI VALID DISFUNGSIONAL'!J13</f>
        <v>3</v>
      </c>
      <c r="Y12" s="1" t="s">
        <v>28</v>
      </c>
      <c r="Z12" s="1">
        <f>'DATA UJI VALID FUNGSIONAL'!K13</f>
        <v>2</v>
      </c>
      <c r="AA12" s="1">
        <f>'DATA UJI VALID DISFUNGSIONAL'!K13</f>
        <v>5</v>
      </c>
      <c r="AB12" s="1" t="s">
        <v>29</v>
      </c>
      <c r="AC12" s="1">
        <f>'DATA UJI VALID FUNGSIONAL'!L13</f>
        <v>1</v>
      </c>
      <c r="AD12" s="1">
        <f>'DATA UJI VALID DISFUNGSIONAL'!L13</f>
        <v>3</v>
      </c>
      <c r="AE12" s="1" t="s">
        <v>28</v>
      </c>
      <c r="AF12" s="1">
        <f>'DATA UJI VALID FUNGSIONAL'!M13</f>
        <v>2</v>
      </c>
      <c r="AG12" s="1">
        <f>'DATA UJI VALID DISFUNGSIONAL'!M13</f>
        <v>3</v>
      </c>
      <c r="AH12" s="1" t="s">
        <v>31</v>
      </c>
      <c r="AI12" s="1">
        <f>'DATA UJI VALID FUNGSIONAL'!N13</f>
        <v>1</v>
      </c>
      <c r="AJ12" s="1">
        <f>'DATA UJI VALID DISFUNGSIONAL'!N13</f>
        <v>5</v>
      </c>
      <c r="AK12" s="1" t="s">
        <v>30</v>
      </c>
      <c r="AL12" s="1">
        <f>'DATA UJI VALID FUNGSIONAL'!O13</f>
        <v>3</v>
      </c>
      <c r="AM12" s="1">
        <f>'DATA UJI VALID DISFUNGSIONAL'!O13</f>
        <v>3</v>
      </c>
      <c r="AN12" s="1" t="s">
        <v>31</v>
      </c>
      <c r="AO12" s="1">
        <f>'DATA UJI VALID FUNGSIONAL'!P13</f>
        <v>2</v>
      </c>
      <c r="AP12" s="1">
        <f>'DATA UJI VALID DISFUNGSIONAL'!P13</f>
        <v>5</v>
      </c>
      <c r="AQ12" s="1" t="s">
        <v>29</v>
      </c>
      <c r="AR12" s="1">
        <f>'DATA UJI VALID FUNGSIONAL'!Q13</f>
        <v>3</v>
      </c>
      <c r="AS12" s="1">
        <f>'DATA UJI VALID DISFUNGSIONAL'!Q13</f>
        <v>3</v>
      </c>
      <c r="AT12" s="1" t="s">
        <v>31</v>
      </c>
      <c r="AV12" s="1">
        <v>1</v>
      </c>
      <c r="AX12" s="1">
        <v>11</v>
      </c>
      <c r="AY12" s="1" t="s">
        <v>32</v>
      </c>
      <c r="AZ12" s="1" t="s">
        <v>29</v>
      </c>
      <c r="BA12" s="1" t="s">
        <v>28</v>
      </c>
      <c r="BB12" s="1" t="s">
        <v>29</v>
      </c>
      <c r="BC12" s="1" t="s">
        <v>28</v>
      </c>
      <c r="BD12" s="1" t="s">
        <v>31</v>
      </c>
      <c r="BE12" s="1" t="s">
        <v>29</v>
      </c>
      <c r="BF12" s="1" t="s">
        <v>28</v>
      </c>
      <c r="BG12" s="1" t="s">
        <v>29</v>
      </c>
      <c r="BH12" s="1" t="s">
        <v>28</v>
      </c>
      <c r="BI12" s="1" t="s">
        <v>31</v>
      </c>
      <c r="BJ12" s="1" t="s">
        <v>30</v>
      </c>
      <c r="BK12" s="1" t="s">
        <v>31</v>
      </c>
      <c r="BL12" s="1" t="s">
        <v>29</v>
      </c>
      <c r="BM12" s="1" t="s">
        <v>31</v>
      </c>
    </row>
    <row r="13" spans="1:65" x14ac:dyDescent="0.3">
      <c r="A13" s="10">
        <v>12</v>
      </c>
      <c r="B13" s="1">
        <f>'DATA UJI VALID FUNGSIONAL'!C14</f>
        <v>2</v>
      </c>
      <c r="C13" s="1">
        <f>'DATA UJI VALID DISFUNGSIONAL'!C14</f>
        <v>3</v>
      </c>
      <c r="D13" s="1" t="s">
        <v>31</v>
      </c>
      <c r="E13" s="1">
        <f>'DATA UJI VALID FUNGSIONAL'!D14</f>
        <v>3</v>
      </c>
      <c r="F13" s="1">
        <f>'DATA UJI VALID DISFUNGSIONAL'!D14</f>
        <v>3</v>
      </c>
      <c r="G13" s="1" t="s">
        <v>31</v>
      </c>
      <c r="H13" s="1">
        <f>'DATA UJI VALID FUNGSIONAL'!E14</f>
        <v>2</v>
      </c>
      <c r="I13" s="1">
        <f>'DATA UJI VALID DISFUNGSIONAL'!E14</f>
        <v>4</v>
      </c>
      <c r="J13" s="1" t="s">
        <v>31</v>
      </c>
      <c r="K13" s="1">
        <f>'DATA UJI VALID FUNGSIONAL'!F14</f>
        <v>3</v>
      </c>
      <c r="L13" s="1">
        <f>'DATA UJI VALID DISFUNGSIONAL'!F14</f>
        <v>3</v>
      </c>
      <c r="M13" s="1" t="s">
        <v>31</v>
      </c>
      <c r="N13" s="1">
        <f>'DATA UJI VALID FUNGSIONAL'!G14</f>
        <v>2</v>
      </c>
      <c r="O13" s="1">
        <f>'DATA UJI VALID DISFUNGSIONAL'!G14</f>
        <v>4</v>
      </c>
      <c r="P13" s="1" t="s">
        <v>31</v>
      </c>
      <c r="Q13" s="1">
        <f>'DATA UJI VALID FUNGSIONAL'!H14</f>
        <v>3</v>
      </c>
      <c r="R13" s="1">
        <f>'DATA UJI VALID DISFUNGSIONAL'!H14</f>
        <v>4</v>
      </c>
      <c r="S13" s="1" t="s">
        <v>31</v>
      </c>
      <c r="T13" s="1">
        <f>'DATA UJI VALID FUNGSIONAL'!I14</f>
        <v>3</v>
      </c>
      <c r="U13" s="1">
        <f>'DATA UJI VALID DISFUNGSIONAL'!I14</f>
        <v>3</v>
      </c>
      <c r="V13" s="1" t="s">
        <v>31</v>
      </c>
      <c r="W13" s="1">
        <f>'DATA UJI VALID FUNGSIONAL'!J14</f>
        <v>2</v>
      </c>
      <c r="X13" s="1">
        <f>'DATA UJI VALID DISFUNGSIONAL'!J14</f>
        <v>4</v>
      </c>
      <c r="Y13" s="1" t="s">
        <v>31</v>
      </c>
      <c r="Z13" s="1">
        <f>'DATA UJI VALID FUNGSIONAL'!K14</f>
        <v>3</v>
      </c>
      <c r="AA13" s="1">
        <f>'DATA UJI VALID DISFUNGSIONAL'!K14</f>
        <v>3</v>
      </c>
      <c r="AB13" s="1" t="s">
        <v>31</v>
      </c>
      <c r="AC13" s="1">
        <f>'DATA UJI VALID FUNGSIONAL'!L14</f>
        <v>2</v>
      </c>
      <c r="AD13" s="1">
        <f>'DATA UJI VALID DISFUNGSIONAL'!L14</f>
        <v>4</v>
      </c>
      <c r="AE13" s="1" t="s">
        <v>31</v>
      </c>
      <c r="AF13" s="1">
        <f>'DATA UJI VALID FUNGSIONAL'!M14</f>
        <v>3</v>
      </c>
      <c r="AG13" s="1">
        <f>'DATA UJI VALID DISFUNGSIONAL'!M14</f>
        <v>4</v>
      </c>
      <c r="AH13" s="1" t="s">
        <v>31</v>
      </c>
      <c r="AI13" s="1">
        <f>'DATA UJI VALID FUNGSIONAL'!N14</f>
        <v>2</v>
      </c>
      <c r="AJ13" s="1">
        <f>'DATA UJI VALID DISFUNGSIONAL'!N14</f>
        <v>3</v>
      </c>
      <c r="AK13" s="1" t="s">
        <v>31</v>
      </c>
      <c r="AL13" s="1">
        <f>'DATA UJI VALID FUNGSIONAL'!O14</f>
        <v>3</v>
      </c>
      <c r="AM13" s="1">
        <f>'DATA UJI VALID DISFUNGSIONAL'!O14</f>
        <v>4</v>
      </c>
      <c r="AN13" s="1" t="s">
        <v>31</v>
      </c>
      <c r="AO13" s="1">
        <f>'DATA UJI VALID FUNGSIONAL'!P14</f>
        <v>3</v>
      </c>
      <c r="AP13" s="1">
        <f>'DATA UJI VALID DISFUNGSIONAL'!P14</f>
        <v>3</v>
      </c>
      <c r="AQ13" s="1" t="s">
        <v>31</v>
      </c>
      <c r="AR13" s="1">
        <f>'DATA UJI VALID FUNGSIONAL'!Q14</f>
        <v>4</v>
      </c>
      <c r="AS13" s="1">
        <f>'DATA UJI VALID DISFUNGSIONAL'!Q14</f>
        <v>4</v>
      </c>
      <c r="AT13" s="1" t="s">
        <v>31</v>
      </c>
      <c r="AV13" s="1">
        <v>1</v>
      </c>
      <c r="AX13" s="1">
        <v>12</v>
      </c>
      <c r="AY13" s="1" t="s">
        <v>31</v>
      </c>
      <c r="AZ13" s="1" t="s">
        <v>31</v>
      </c>
      <c r="BA13" s="1" t="s">
        <v>31</v>
      </c>
      <c r="BB13" s="1" t="s">
        <v>31</v>
      </c>
      <c r="BC13" s="1" t="s">
        <v>31</v>
      </c>
      <c r="BD13" s="1" t="s">
        <v>31</v>
      </c>
      <c r="BE13" s="1" t="s">
        <v>31</v>
      </c>
      <c r="BF13" s="1" t="s">
        <v>31</v>
      </c>
      <c r="BG13" s="1" t="s">
        <v>31</v>
      </c>
      <c r="BH13" s="1" t="s">
        <v>31</v>
      </c>
      <c r="BI13" s="1" t="s">
        <v>31</v>
      </c>
      <c r="BJ13" s="1" t="s">
        <v>31</v>
      </c>
      <c r="BK13" s="1" t="s">
        <v>31</v>
      </c>
      <c r="BL13" s="1" t="s">
        <v>31</v>
      </c>
      <c r="BM13" s="1" t="s">
        <v>31</v>
      </c>
    </row>
    <row r="14" spans="1:65" x14ac:dyDescent="0.3">
      <c r="A14" s="10">
        <v>13</v>
      </c>
      <c r="B14" s="1">
        <f>'DATA UJI VALID FUNGSIONAL'!C15</f>
        <v>1</v>
      </c>
      <c r="C14" s="1">
        <f>'DATA UJI VALID DISFUNGSIONAL'!C15</f>
        <v>5</v>
      </c>
      <c r="D14" s="1" t="s">
        <v>32</v>
      </c>
      <c r="E14" s="1">
        <f>'DATA UJI VALID FUNGSIONAL'!D15</f>
        <v>3</v>
      </c>
      <c r="F14" s="1">
        <f>'DATA UJI VALID DISFUNGSIONAL'!D15</f>
        <v>5</v>
      </c>
      <c r="G14" s="1" t="s">
        <v>29</v>
      </c>
      <c r="H14" s="1">
        <f>'DATA UJI VALID FUNGSIONAL'!E15</f>
        <v>1</v>
      </c>
      <c r="I14" s="1">
        <f>'DATA UJI VALID DISFUNGSIONAL'!E15</f>
        <v>5</v>
      </c>
      <c r="J14" s="1" t="s">
        <v>30</v>
      </c>
      <c r="K14" s="1">
        <f>'DATA UJI VALID FUNGSIONAL'!F15</f>
        <v>3</v>
      </c>
      <c r="L14" s="1">
        <f>'DATA UJI VALID DISFUNGSIONAL'!F15</f>
        <v>5</v>
      </c>
      <c r="M14" s="1" t="s">
        <v>29</v>
      </c>
      <c r="N14" s="1">
        <f>'DATA UJI VALID FUNGSIONAL'!G15</f>
        <v>1</v>
      </c>
      <c r="O14" s="1">
        <f>'DATA UJI VALID DISFUNGSIONAL'!G15</f>
        <v>5</v>
      </c>
      <c r="P14" s="1" t="s">
        <v>30</v>
      </c>
      <c r="Q14" s="1">
        <f>'DATA UJI VALID FUNGSIONAL'!H15</f>
        <v>3</v>
      </c>
      <c r="R14" s="1">
        <f>'DATA UJI VALID DISFUNGSIONAL'!H15</f>
        <v>5</v>
      </c>
      <c r="S14" s="1" t="s">
        <v>29</v>
      </c>
      <c r="T14" s="1">
        <f>'DATA UJI VALID FUNGSIONAL'!I15</f>
        <v>3</v>
      </c>
      <c r="U14" s="1">
        <f>'DATA UJI VALID DISFUNGSIONAL'!I15</f>
        <v>5</v>
      </c>
      <c r="V14" s="1" t="s">
        <v>29</v>
      </c>
      <c r="W14" s="1">
        <f>'DATA UJI VALID FUNGSIONAL'!J15</f>
        <v>1</v>
      </c>
      <c r="X14" s="1">
        <f>'DATA UJI VALID DISFUNGSIONAL'!J15</f>
        <v>5</v>
      </c>
      <c r="Y14" s="1" t="s">
        <v>30</v>
      </c>
      <c r="Z14" s="1">
        <f>'DATA UJI VALID FUNGSIONAL'!K15</f>
        <v>3</v>
      </c>
      <c r="AA14" s="1">
        <f>'DATA UJI VALID DISFUNGSIONAL'!K15</f>
        <v>5</v>
      </c>
      <c r="AB14" s="1" t="s">
        <v>29</v>
      </c>
      <c r="AC14" s="1">
        <f>'DATA UJI VALID FUNGSIONAL'!L15</f>
        <v>1</v>
      </c>
      <c r="AD14" s="1">
        <f>'DATA UJI VALID DISFUNGSIONAL'!L15</f>
        <v>5</v>
      </c>
      <c r="AE14" s="1" t="s">
        <v>30</v>
      </c>
      <c r="AF14" s="1">
        <f>'DATA UJI VALID FUNGSIONAL'!M15</f>
        <v>3</v>
      </c>
      <c r="AG14" s="1">
        <f>'DATA UJI VALID DISFUNGSIONAL'!M15</f>
        <v>5</v>
      </c>
      <c r="AH14" s="1" t="s">
        <v>29</v>
      </c>
      <c r="AI14" s="1">
        <f>'DATA UJI VALID FUNGSIONAL'!N15</f>
        <v>1</v>
      </c>
      <c r="AJ14" s="1">
        <f>'DATA UJI VALID DISFUNGSIONAL'!N15</f>
        <v>5</v>
      </c>
      <c r="AK14" s="1" t="s">
        <v>30</v>
      </c>
      <c r="AL14" s="1">
        <f>'DATA UJI VALID FUNGSIONAL'!O15</f>
        <v>2</v>
      </c>
      <c r="AM14" s="1">
        <f>'DATA UJI VALID DISFUNGSIONAL'!O15</f>
        <v>5</v>
      </c>
      <c r="AN14" s="1" t="s">
        <v>29</v>
      </c>
      <c r="AO14" s="1">
        <f>'DATA UJI VALID FUNGSIONAL'!P15</f>
        <v>3</v>
      </c>
      <c r="AP14" s="1">
        <f>'DATA UJI VALID DISFUNGSIONAL'!P15</f>
        <v>5</v>
      </c>
      <c r="AQ14" s="1" t="s">
        <v>29</v>
      </c>
      <c r="AR14" s="1">
        <f>'DATA UJI VALID FUNGSIONAL'!Q15</f>
        <v>3</v>
      </c>
      <c r="AS14" s="1">
        <f>'DATA UJI VALID DISFUNGSIONAL'!Q15</f>
        <v>5</v>
      </c>
      <c r="AT14" s="1" t="s">
        <v>29</v>
      </c>
      <c r="AV14" s="1">
        <v>1</v>
      </c>
      <c r="AX14" s="1">
        <v>13</v>
      </c>
      <c r="AY14" s="1" t="s">
        <v>32</v>
      </c>
      <c r="AZ14" s="1" t="s">
        <v>29</v>
      </c>
      <c r="BA14" s="1" t="s">
        <v>30</v>
      </c>
      <c r="BB14" s="1" t="s">
        <v>29</v>
      </c>
      <c r="BC14" s="1" t="s">
        <v>30</v>
      </c>
      <c r="BD14" s="1" t="s">
        <v>29</v>
      </c>
      <c r="BE14" s="1" t="s">
        <v>29</v>
      </c>
      <c r="BF14" s="1" t="s">
        <v>30</v>
      </c>
      <c r="BG14" s="1" t="s">
        <v>29</v>
      </c>
      <c r="BH14" s="1" t="s">
        <v>30</v>
      </c>
      <c r="BI14" s="1" t="s">
        <v>29</v>
      </c>
      <c r="BJ14" s="1" t="s">
        <v>30</v>
      </c>
      <c r="BK14" s="1" t="s">
        <v>29</v>
      </c>
      <c r="BL14" s="1" t="s">
        <v>29</v>
      </c>
      <c r="BM14" s="1" t="s">
        <v>29</v>
      </c>
    </row>
    <row r="15" spans="1:65" x14ac:dyDescent="0.3">
      <c r="A15" s="10">
        <v>14</v>
      </c>
      <c r="B15" s="1">
        <f>'DATA UJI VALID FUNGSIONAL'!C16</f>
        <v>1</v>
      </c>
      <c r="C15" s="1">
        <f>'DATA UJI VALID DISFUNGSIONAL'!C16</f>
        <v>5</v>
      </c>
      <c r="D15" s="1" t="s">
        <v>32</v>
      </c>
      <c r="E15" s="1">
        <f>'DATA UJI VALID FUNGSIONAL'!D16</f>
        <v>2</v>
      </c>
      <c r="F15" s="1">
        <f>'DATA UJI VALID DISFUNGSIONAL'!D16</f>
        <v>5</v>
      </c>
      <c r="G15" s="1" t="s">
        <v>29</v>
      </c>
      <c r="H15" s="1">
        <f>'DATA UJI VALID FUNGSIONAL'!E16</f>
        <v>1</v>
      </c>
      <c r="I15" s="1">
        <f>'DATA UJI VALID DISFUNGSIONAL'!E16</f>
        <v>5</v>
      </c>
      <c r="J15" s="1" t="s">
        <v>30</v>
      </c>
      <c r="K15" s="1">
        <f>'DATA UJI VALID FUNGSIONAL'!F16</f>
        <v>2</v>
      </c>
      <c r="L15" s="1">
        <f>'DATA UJI VALID DISFUNGSIONAL'!F16</f>
        <v>5</v>
      </c>
      <c r="M15" s="1" t="s">
        <v>29</v>
      </c>
      <c r="N15" s="1">
        <f>'DATA UJI VALID FUNGSIONAL'!G16</f>
        <v>1</v>
      </c>
      <c r="O15" s="1">
        <f>'DATA UJI VALID DISFUNGSIONAL'!G16</f>
        <v>5</v>
      </c>
      <c r="P15" s="1" t="s">
        <v>30</v>
      </c>
      <c r="Q15" s="1">
        <f>'DATA UJI VALID FUNGSIONAL'!H16</f>
        <v>2</v>
      </c>
      <c r="R15" s="1">
        <f>'DATA UJI VALID DISFUNGSIONAL'!H16</f>
        <v>5</v>
      </c>
      <c r="S15" s="1" t="s">
        <v>29</v>
      </c>
      <c r="T15" s="1">
        <f>'DATA UJI VALID FUNGSIONAL'!I16</f>
        <v>2</v>
      </c>
      <c r="U15" s="1">
        <f>'DATA UJI VALID DISFUNGSIONAL'!I16</f>
        <v>5</v>
      </c>
      <c r="V15" s="1" t="s">
        <v>29</v>
      </c>
      <c r="W15" s="1">
        <f>'DATA UJI VALID FUNGSIONAL'!J16</f>
        <v>1</v>
      </c>
      <c r="X15" s="1">
        <f>'DATA UJI VALID DISFUNGSIONAL'!J16</f>
        <v>5</v>
      </c>
      <c r="Y15" s="1" t="s">
        <v>30</v>
      </c>
      <c r="Z15" s="1">
        <f>'DATA UJI VALID FUNGSIONAL'!K16</f>
        <v>2</v>
      </c>
      <c r="AA15" s="1">
        <f>'DATA UJI VALID DISFUNGSIONAL'!K16</f>
        <v>5</v>
      </c>
      <c r="AB15" s="1" t="s">
        <v>29</v>
      </c>
      <c r="AC15" s="1">
        <f>'DATA UJI VALID FUNGSIONAL'!L16</f>
        <v>1</v>
      </c>
      <c r="AD15" s="1">
        <f>'DATA UJI VALID DISFUNGSIONAL'!L16</f>
        <v>5</v>
      </c>
      <c r="AE15" s="1" t="s">
        <v>30</v>
      </c>
      <c r="AF15" s="1">
        <f>'DATA UJI VALID FUNGSIONAL'!M16</f>
        <v>2</v>
      </c>
      <c r="AG15" s="1">
        <f>'DATA UJI VALID DISFUNGSIONAL'!M16</f>
        <v>5</v>
      </c>
      <c r="AH15" s="1" t="s">
        <v>29</v>
      </c>
      <c r="AI15" s="1">
        <f>'DATA UJI VALID FUNGSIONAL'!N16</f>
        <v>1</v>
      </c>
      <c r="AJ15" s="1">
        <f>'DATA UJI VALID DISFUNGSIONAL'!N16</f>
        <v>5</v>
      </c>
      <c r="AK15" s="1" t="s">
        <v>30</v>
      </c>
      <c r="AL15" s="1">
        <f>'DATA UJI VALID FUNGSIONAL'!O16</f>
        <v>2</v>
      </c>
      <c r="AM15" s="1">
        <f>'DATA UJI VALID DISFUNGSIONAL'!O16</f>
        <v>5</v>
      </c>
      <c r="AN15" s="1" t="s">
        <v>29</v>
      </c>
      <c r="AO15" s="1">
        <f>'DATA UJI VALID FUNGSIONAL'!P16</f>
        <v>2</v>
      </c>
      <c r="AP15" s="1">
        <f>'DATA UJI VALID DISFUNGSIONAL'!P16</f>
        <v>5</v>
      </c>
      <c r="AQ15" s="1" t="s">
        <v>29</v>
      </c>
      <c r="AR15" s="1">
        <f>'DATA UJI VALID FUNGSIONAL'!Q16</f>
        <v>1</v>
      </c>
      <c r="AS15" s="1">
        <f>'DATA UJI VALID DISFUNGSIONAL'!Q16</f>
        <v>5</v>
      </c>
      <c r="AT15" s="1" t="s">
        <v>30</v>
      </c>
      <c r="AV15" s="1">
        <v>1</v>
      </c>
      <c r="AX15" s="1">
        <v>14</v>
      </c>
      <c r="AY15" s="1" t="s">
        <v>32</v>
      </c>
      <c r="AZ15" s="1" t="s">
        <v>29</v>
      </c>
      <c r="BA15" s="1" t="s">
        <v>30</v>
      </c>
      <c r="BB15" s="1" t="s">
        <v>29</v>
      </c>
      <c r="BC15" s="1" t="s">
        <v>30</v>
      </c>
      <c r="BD15" s="1" t="s">
        <v>29</v>
      </c>
      <c r="BE15" s="1" t="s">
        <v>29</v>
      </c>
      <c r="BF15" s="1" t="s">
        <v>30</v>
      </c>
      <c r="BG15" s="1" t="s">
        <v>29</v>
      </c>
      <c r="BH15" s="1" t="s">
        <v>30</v>
      </c>
      <c r="BI15" s="1" t="s">
        <v>29</v>
      </c>
      <c r="BJ15" s="1" t="s">
        <v>30</v>
      </c>
      <c r="BK15" s="1" t="s">
        <v>29</v>
      </c>
      <c r="BL15" s="1" t="s">
        <v>29</v>
      </c>
      <c r="BM15" s="1" t="s">
        <v>30</v>
      </c>
    </row>
    <row r="16" spans="1:65" x14ac:dyDescent="0.3">
      <c r="A16" s="10">
        <v>15</v>
      </c>
      <c r="B16" s="1">
        <f>'DATA UJI VALID FUNGSIONAL'!C17</f>
        <v>4</v>
      </c>
      <c r="C16" s="1">
        <f>'DATA UJI VALID DISFUNGSIONAL'!C17</f>
        <v>3</v>
      </c>
      <c r="D16" s="1" t="s">
        <v>31</v>
      </c>
      <c r="E16" s="1">
        <f>'DATA UJI VALID FUNGSIONAL'!D17</f>
        <v>2</v>
      </c>
      <c r="F16" s="1">
        <f>'DATA UJI VALID DISFUNGSIONAL'!D17</f>
        <v>3</v>
      </c>
      <c r="G16" s="1" t="s">
        <v>31</v>
      </c>
      <c r="H16" s="1">
        <f>'DATA UJI VALID FUNGSIONAL'!E17</f>
        <v>4</v>
      </c>
      <c r="I16" s="1">
        <f>'DATA UJI VALID DISFUNGSIONAL'!E17</f>
        <v>3</v>
      </c>
      <c r="J16" s="1" t="s">
        <v>31</v>
      </c>
      <c r="K16" s="1">
        <f>'DATA UJI VALID FUNGSIONAL'!F17</f>
        <v>2</v>
      </c>
      <c r="L16" s="1">
        <f>'DATA UJI VALID DISFUNGSIONAL'!F17</f>
        <v>3</v>
      </c>
      <c r="M16" s="1" t="s">
        <v>31</v>
      </c>
      <c r="N16" s="1">
        <f>'DATA UJI VALID FUNGSIONAL'!G17</f>
        <v>4</v>
      </c>
      <c r="O16" s="1">
        <f>'DATA UJI VALID DISFUNGSIONAL'!G17</f>
        <v>3</v>
      </c>
      <c r="P16" s="1" t="s">
        <v>31</v>
      </c>
      <c r="Q16" s="1">
        <f>'DATA UJI VALID FUNGSIONAL'!H17</f>
        <v>2</v>
      </c>
      <c r="R16" s="1">
        <f>'DATA UJI VALID DISFUNGSIONAL'!H17</f>
        <v>3</v>
      </c>
      <c r="S16" s="1" t="s">
        <v>31</v>
      </c>
      <c r="T16" s="1">
        <f>'DATA UJI VALID FUNGSIONAL'!I17</f>
        <v>2</v>
      </c>
      <c r="U16" s="1">
        <f>'DATA UJI VALID DISFUNGSIONAL'!I17</f>
        <v>3</v>
      </c>
      <c r="V16" s="1" t="s">
        <v>31</v>
      </c>
      <c r="W16" s="1">
        <f>'DATA UJI VALID FUNGSIONAL'!J17</f>
        <v>4</v>
      </c>
      <c r="X16" s="1">
        <f>'DATA UJI VALID DISFUNGSIONAL'!J17</f>
        <v>3</v>
      </c>
      <c r="Y16" s="1" t="s">
        <v>31</v>
      </c>
      <c r="Z16" s="1">
        <f>'DATA UJI VALID FUNGSIONAL'!K17</f>
        <v>2</v>
      </c>
      <c r="AA16" s="1">
        <f>'DATA UJI VALID DISFUNGSIONAL'!K17</f>
        <v>3</v>
      </c>
      <c r="AB16" s="1" t="s">
        <v>31</v>
      </c>
      <c r="AC16" s="1">
        <f>'DATA UJI VALID FUNGSIONAL'!L17</f>
        <v>4</v>
      </c>
      <c r="AD16" s="1">
        <f>'DATA UJI VALID DISFUNGSIONAL'!L17</f>
        <v>3</v>
      </c>
      <c r="AE16" s="1" t="s">
        <v>31</v>
      </c>
      <c r="AF16" s="1">
        <f>'DATA UJI VALID FUNGSIONAL'!M17</f>
        <v>2</v>
      </c>
      <c r="AG16" s="1">
        <f>'DATA UJI VALID DISFUNGSIONAL'!M17</f>
        <v>3</v>
      </c>
      <c r="AH16" s="1" t="s">
        <v>31</v>
      </c>
      <c r="AI16" s="1">
        <f>'DATA UJI VALID FUNGSIONAL'!N17</f>
        <v>4</v>
      </c>
      <c r="AJ16" s="1">
        <f>'DATA UJI VALID DISFUNGSIONAL'!N17</f>
        <v>3</v>
      </c>
      <c r="AK16" s="1" t="s">
        <v>31</v>
      </c>
      <c r="AL16" s="1">
        <f>'DATA UJI VALID FUNGSIONAL'!O17</f>
        <v>1</v>
      </c>
      <c r="AM16" s="1">
        <f>'DATA UJI VALID DISFUNGSIONAL'!O17</f>
        <v>3</v>
      </c>
      <c r="AN16" s="1" t="s">
        <v>28</v>
      </c>
      <c r="AO16" s="1">
        <f>'DATA UJI VALID FUNGSIONAL'!P17</f>
        <v>2</v>
      </c>
      <c r="AP16" s="1">
        <f>'DATA UJI VALID DISFUNGSIONAL'!P17</f>
        <v>3</v>
      </c>
      <c r="AQ16" s="1" t="s">
        <v>31</v>
      </c>
      <c r="AR16" s="1">
        <f>'DATA UJI VALID FUNGSIONAL'!Q17</f>
        <v>2</v>
      </c>
      <c r="AS16" s="1">
        <f>'DATA UJI VALID DISFUNGSIONAL'!Q17</f>
        <v>3</v>
      </c>
      <c r="AT16" s="1" t="s">
        <v>31</v>
      </c>
      <c r="AV16" s="1">
        <v>1</v>
      </c>
      <c r="AX16" s="1">
        <v>15</v>
      </c>
      <c r="AY16" s="1" t="s">
        <v>31</v>
      </c>
      <c r="AZ16" s="1" t="s">
        <v>31</v>
      </c>
      <c r="BA16" s="1" t="s">
        <v>31</v>
      </c>
      <c r="BB16" s="1" t="s">
        <v>31</v>
      </c>
      <c r="BC16" s="1" t="s">
        <v>31</v>
      </c>
      <c r="BD16" s="1" t="s">
        <v>31</v>
      </c>
      <c r="BE16" s="1" t="s">
        <v>31</v>
      </c>
      <c r="BF16" s="1" t="s">
        <v>31</v>
      </c>
      <c r="BG16" s="1" t="s">
        <v>31</v>
      </c>
      <c r="BH16" s="1" t="s">
        <v>31</v>
      </c>
      <c r="BI16" s="1" t="s">
        <v>31</v>
      </c>
      <c r="BJ16" s="1" t="s">
        <v>31</v>
      </c>
      <c r="BK16" s="1" t="s">
        <v>28</v>
      </c>
      <c r="BL16" s="1" t="s">
        <v>31</v>
      </c>
      <c r="BM16" s="1" t="s">
        <v>31</v>
      </c>
    </row>
    <row r="17" spans="1:65" x14ac:dyDescent="0.3">
      <c r="A17" s="10">
        <v>16</v>
      </c>
      <c r="B17" s="1">
        <f>'DATA UJI VALID FUNGSIONAL'!C18</f>
        <v>4</v>
      </c>
      <c r="C17" s="1">
        <f>'DATA UJI VALID DISFUNGSIONAL'!C18</f>
        <v>5</v>
      </c>
      <c r="D17" s="1" t="s">
        <v>29</v>
      </c>
      <c r="E17" s="1">
        <f>'DATA UJI VALID FUNGSIONAL'!D18</f>
        <v>1</v>
      </c>
      <c r="F17" s="1">
        <f>'DATA UJI VALID DISFUNGSIONAL'!D18</f>
        <v>5</v>
      </c>
      <c r="G17" s="1" t="s">
        <v>30</v>
      </c>
      <c r="H17" s="1">
        <f>'DATA UJI VALID FUNGSIONAL'!E18</f>
        <v>4</v>
      </c>
      <c r="I17" s="1">
        <f>'DATA UJI VALID DISFUNGSIONAL'!E18</f>
        <v>5</v>
      </c>
      <c r="J17" s="1" t="s">
        <v>29</v>
      </c>
      <c r="K17" s="1">
        <f>'DATA UJI VALID FUNGSIONAL'!F18</f>
        <v>1</v>
      </c>
      <c r="L17" s="1">
        <f>'DATA UJI VALID DISFUNGSIONAL'!F18</f>
        <v>5</v>
      </c>
      <c r="M17" s="1" t="s">
        <v>30</v>
      </c>
      <c r="N17" s="1">
        <f>'DATA UJI VALID FUNGSIONAL'!G18</f>
        <v>4</v>
      </c>
      <c r="O17" s="1">
        <f>'DATA UJI VALID DISFUNGSIONAL'!G18</f>
        <v>5</v>
      </c>
      <c r="P17" s="1" t="s">
        <v>29</v>
      </c>
      <c r="Q17" s="1">
        <f>'DATA UJI VALID FUNGSIONAL'!H18</f>
        <v>1</v>
      </c>
      <c r="R17" s="1">
        <f>'DATA UJI VALID DISFUNGSIONAL'!H18</f>
        <v>5</v>
      </c>
      <c r="S17" s="1" t="s">
        <v>30</v>
      </c>
      <c r="T17" s="1">
        <f>'DATA UJI VALID FUNGSIONAL'!I18</f>
        <v>1</v>
      </c>
      <c r="U17" s="1">
        <f>'DATA UJI VALID DISFUNGSIONAL'!I18</f>
        <v>5</v>
      </c>
      <c r="V17" s="1" t="s">
        <v>30</v>
      </c>
      <c r="W17" s="1">
        <f>'DATA UJI VALID FUNGSIONAL'!J18</f>
        <v>4</v>
      </c>
      <c r="X17" s="1">
        <f>'DATA UJI VALID DISFUNGSIONAL'!J18</f>
        <v>5</v>
      </c>
      <c r="Y17" s="1" t="s">
        <v>29</v>
      </c>
      <c r="Z17" s="1">
        <f>'DATA UJI VALID FUNGSIONAL'!K18</f>
        <v>1</v>
      </c>
      <c r="AA17" s="1">
        <f>'DATA UJI VALID DISFUNGSIONAL'!K18</f>
        <v>5</v>
      </c>
      <c r="AB17" s="1" t="s">
        <v>30</v>
      </c>
      <c r="AC17" s="1">
        <f>'DATA UJI VALID FUNGSIONAL'!L18</f>
        <v>4</v>
      </c>
      <c r="AD17" s="1">
        <f>'DATA UJI VALID DISFUNGSIONAL'!L18</f>
        <v>5</v>
      </c>
      <c r="AE17" s="1" t="s">
        <v>29</v>
      </c>
      <c r="AF17" s="1">
        <f>'DATA UJI VALID FUNGSIONAL'!M18</f>
        <v>1</v>
      </c>
      <c r="AG17" s="1">
        <f>'DATA UJI VALID DISFUNGSIONAL'!M18</f>
        <v>5</v>
      </c>
      <c r="AH17" s="1" t="s">
        <v>30</v>
      </c>
      <c r="AI17" s="1">
        <f>'DATA UJI VALID FUNGSIONAL'!N18</f>
        <v>4</v>
      </c>
      <c r="AJ17" s="1">
        <f>'DATA UJI VALID DISFUNGSIONAL'!N18</f>
        <v>5</v>
      </c>
      <c r="AK17" s="1" t="s">
        <v>29</v>
      </c>
      <c r="AL17" s="1">
        <f>'DATA UJI VALID FUNGSIONAL'!O18</f>
        <v>3</v>
      </c>
      <c r="AM17" s="1">
        <f>'DATA UJI VALID DISFUNGSIONAL'!O18</f>
        <v>5</v>
      </c>
      <c r="AN17" s="1" t="s">
        <v>29</v>
      </c>
      <c r="AO17" s="1">
        <f>'DATA UJI VALID FUNGSIONAL'!P18</f>
        <v>1</v>
      </c>
      <c r="AP17" s="1">
        <f>'DATA UJI VALID DISFUNGSIONAL'!P18</f>
        <v>5</v>
      </c>
      <c r="AQ17" s="1" t="s">
        <v>30</v>
      </c>
      <c r="AR17" s="1">
        <f>'DATA UJI VALID FUNGSIONAL'!Q18</f>
        <v>1</v>
      </c>
      <c r="AS17" s="1">
        <f>'DATA UJI VALID DISFUNGSIONAL'!Q18</f>
        <v>5</v>
      </c>
      <c r="AT17" s="1" t="s">
        <v>30</v>
      </c>
      <c r="AV17" s="1">
        <v>1</v>
      </c>
      <c r="AX17" s="1">
        <v>16</v>
      </c>
      <c r="AY17" s="1" t="s">
        <v>29</v>
      </c>
      <c r="AZ17" s="1" t="s">
        <v>30</v>
      </c>
      <c r="BA17" s="1" t="s">
        <v>29</v>
      </c>
      <c r="BB17" s="1" t="s">
        <v>30</v>
      </c>
      <c r="BC17" s="1" t="s">
        <v>29</v>
      </c>
      <c r="BD17" s="1" t="s">
        <v>30</v>
      </c>
      <c r="BE17" s="1" t="s">
        <v>30</v>
      </c>
      <c r="BF17" s="1" t="s">
        <v>29</v>
      </c>
      <c r="BG17" s="1" t="s">
        <v>30</v>
      </c>
      <c r="BH17" s="1" t="s">
        <v>29</v>
      </c>
      <c r="BI17" s="1" t="s">
        <v>30</v>
      </c>
      <c r="BJ17" s="1" t="s">
        <v>29</v>
      </c>
      <c r="BK17" s="1" t="s">
        <v>29</v>
      </c>
      <c r="BL17" s="1" t="s">
        <v>30</v>
      </c>
      <c r="BM17" s="1" t="s">
        <v>30</v>
      </c>
    </row>
    <row r="18" spans="1:65" x14ac:dyDescent="0.3">
      <c r="A18" s="10">
        <v>17</v>
      </c>
      <c r="B18" s="1">
        <f>'DATA UJI VALID FUNGSIONAL'!C19</f>
        <v>1</v>
      </c>
      <c r="C18" s="1">
        <f>'DATA UJI VALID DISFUNGSIONAL'!C19</f>
        <v>5</v>
      </c>
      <c r="D18" s="1" t="s">
        <v>32</v>
      </c>
      <c r="E18" s="1">
        <f>'DATA UJI VALID FUNGSIONAL'!D19</f>
        <v>3</v>
      </c>
      <c r="F18" s="1">
        <f>'DATA UJI VALID DISFUNGSIONAL'!D19</f>
        <v>5</v>
      </c>
      <c r="G18" s="1" t="s">
        <v>29</v>
      </c>
      <c r="H18" s="1">
        <f>'DATA UJI VALID FUNGSIONAL'!E19</f>
        <v>1</v>
      </c>
      <c r="I18" s="1">
        <f>'DATA UJI VALID DISFUNGSIONAL'!E19</f>
        <v>4</v>
      </c>
      <c r="J18" s="1" t="s">
        <v>28</v>
      </c>
      <c r="K18" s="1">
        <f>'DATA UJI VALID FUNGSIONAL'!F19</f>
        <v>3</v>
      </c>
      <c r="L18" s="1">
        <f>'DATA UJI VALID DISFUNGSIONAL'!F19</f>
        <v>5</v>
      </c>
      <c r="M18" s="1" t="s">
        <v>29</v>
      </c>
      <c r="N18" s="1">
        <f>'DATA UJI VALID FUNGSIONAL'!G19</f>
        <v>1</v>
      </c>
      <c r="O18" s="1">
        <f>'DATA UJI VALID DISFUNGSIONAL'!G19</f>
        <v>4</v>
      </c>
      <c r="P18" s="1" t="s">
        <v>28</v>
      </c>
      <c r="Q18" s="1">
        <f>'DATA UJI VALID FUNGSIONAL'!H19</f>
        <v>3</v>
      </c>
      <c r="R18" s="1">
        <f>'DATA UJI VALID DISFUNGSIONAL'!H19</f>
        <v>4</v>
      </c>
      <c r="S18" s="1" t="s">
        <v>31</v>
      </c>
      <c r="T18" s="1">
        <f>'DATA UJI VALID FUNGSIONAL'!I19</f>
        <v>3</v>
      </c>
      <c r="U18" s="1">
        <f>'DATA UJI VALID DISFUNGSIONAL'!I19</f>
        <v>5</v>
      </c>
      <c r="V18" s="1" t="s">
        <v>29</v>
      </c>
      <c r="W18" s="1">
        <f>'DATA UJI VALID FUNGSIONAL'!J19</f>
        <v>1</v>
      </c>
      <c r="X18" s="1">
        <f>'DATA UJI VALID DISFUNGSIONAL'!J19</f>
        <v>4</v>
      </c>
      <c r="Y18" s="1" t="s">
        <v>28</v>
      </c>
      <c r="Z18" s="1">
        <f>'DATA UJI VALID FUNGSIONAL'!K19</f>
        <v>3</v>
      </c>
      <c r="AA18" s="1">
        <f>'DATA UJI VALID DISFUNGSIONAL'!K19</f>
        <v>5</v>
      </c>
      <c r="AB18" s="1" t="s">
        <v>29</v>
      </c>
      <c r="AC18" s="1">
        <f>'DATA UJI VALID FUNGSIONAL'!L19</f>
        <v>1</v>
      </c>
      <c r="AD18" s="1">
        <f>'DATA UJI VALID DISFUNGSIONAL'!L19</f>
        <v>4</v>
      </c>
      <c r="AE18" s="1" t="s">
        <v>28</v>
      </c>
      <c r="AF18" s="1">
        <f>'DATA UJI VALID FUNGSIONAL'!M19</f>
        <v>3</v>
      </c>
      <c r="AG18" s="1">
        <f>'DATA UJI VALID DISFUNGSIONAL'!M19</f>
        <v>4</v>
      </c>
      <c r="AH18" s="1" t="s">
        <v>31</v>
      </c>
      <c r="AI18" s="1">
        <f>'DATA UJI VALID FUNGSIONAL'!N19</f>
        <v>1</v>
      </c>
      <c r="AJ18" s="1">
        <f>'DATA UJI VALID DISFUNGSIONAL'!N19</f>
        <v>5</v>
      </c>
      <c r="AK18" s="1" t="s">
        <v>30</v>
      </c>
      <c r="AL18" s="1">
        <f>'DATA UJI VALID FUNGSIONAL'!O19</f>
        <v>1</v>
      </c>
      <c r="AM18" s="1">
        <f>'DATA UJI VALID DISFUNGSIONAL'!O19</f>
        <v>4</v>
      </c>
      <c r="AN18" s="1" t="s">
        <v>28</v>
      </c>
      <c r="AO18" s="1">
        <f>'DATA UJI VALID FUNGSIONAL'!P19</f>
        <v>3</v>
      </c>
      <c r="AP18" s="1">
        <f>'DATA UJI VALID DISFUNGSIONAL'!P19</f>
        <v>5</v>
      </c>
      <c r="AQ18" s="1" t="s">
        <v>29</v>
      </c>
      <c r="AR18" s="1">
        <f>'DATA UJI VALID FUNGSIONAL'!Q19</f>
        <v>3</v>
      </c>
      <c r="AS18" s="1">
        <f>'DATA UJI VALID DISFUNGSIONAL'!Q19</f>
        <v>4</v>
      </c>
      <c r="AT18" s="1" t="s">
        <v>31</v>
      </c>
      <c r="AV18" s="1">
        <v>1</v>
      </c>
      <c r="AX18" s="1">
        <v>17</v>
      </c>
      <c r="AY18" s="1" t="s">
        <v>32</v>
      </c>
      <c r="AZ18" s="1" t="s">
        <v>29</v>
      </c>
      <c r="BA18" s="1" t="s">
        <v>28</v>
      </c>
      <c r="BB18" s="1" t="s">
        <v>29</v>
      </c>
      <c r="BC18" s="1" t="s">
        <v>28</v>
      </c>
      <c r="BD18" s="1" t="s">
        <v>31</v>
      </c>
      <c r="BE18" s="1" t="s">
        <v>29</v>
      </c>
      <c r="BF18" s="1" t="s">
        <v>28</v>
      </c>
      <c r="BG18" s="1" t="s">
        <v>29</v>
      </c>
      <c r="BH18" s="1" t="s">
        <v>28</v>
      </c>
      <c r="BI18" s="1" t="s">
        <v>31</v>
      </c>
      <c r="BJ18" s="1" t="s">
        <v>30</v>
      </c>
      <c r="BK18" s="1" t="s">
        <v>28</v>
      </c>
      <c r="BL18" s="1" t="s">
        <v>29</v>
      </c>
      <c r="BM18" s="1" t="s">
        <v>31</v>
      </c>
    </row>
    <row r="19" spans="1:65" x14ac:dyDescent="0.3">
      <c r="A19" s="10">
        <v>18</v>
      </c>
      <c r="B19" s="1">
        <f>'DATA UJI VALID FUNGSIONAL'!C20</f>
        <v>3</v>
      </c>
      <c r="C19" s="1">
        <f>'DATA UJI VALID DISFUNGSIONAL'!C20</f>
        <v>5</v>
      </c>
      <c r="D19" s="1" t="s">
        <v>29</v>
      </c>
      <c r="E19" s="1">
        <f>'DATA UJI VALID FUNGSIONAL'!D20</f>
        <v>1</v>
      </c>
      <c r="F19" s="1">
        <f>'DATA UJI VALID DISFUNGSIONAL'!D20</f>
        <v>5</v>
      </c>
      <c r="G19" s="1" t="s">
        <v>30</v>
      </c>
      <c r="H19" s="1">
        <f>'DATA UJI VALID FUNGSIONAL'!E20</f>
        <v>3</v>
      </c>
      <c r="I19" s="1">
        <f>'DATA UJI VALID DISFUNGSIONAL'!E20</f>
        <v>5</v>
      </c>
      <c r="J19" s="1" t="s">
        <v>29</v>
      </c>
      <c r="K19" s="1">
        <f>'DATA UJI VALID FUNGSIONAL'!F20</f>
        <v>1</v>
      </c>
      <c r="L19" s="1">
        <f>'DATA UJI VALID DISFUNGSIONAL'!F20</f>
        <v>5</v>
      </c>
      <c r="M19" s="1" t="s">
        <v>30</v>
      </c>
      <c r="N19" s="1">
        <f>'DATA UJI VALID FUNGSIONAL'!G20</f>
        <v>3</v>
      </c>
      <c r="O19" s="1">
        <f>'DATA UJI VALID DISFUNGSIONAL'!G20</f>
        <v>5</v>
      </c>
      <c r="P19" s="1" t="s">
        <v>29</v>
      </c>
      <c r="Q19" s="1">
        <f>'DATA UJI VALID FUNGSIONAL'!H20</f>
        <v>1</v>
      </c>
      <c r="R19" s="1">
        <f>'DATA UJI VALID DISFUNGSIONAL'!H20</f>
        <v>5</v>
      </c>
      <c r="S19" s="1" t="s">
        <v>30</v>
      </c>
      <c r="T19" s="1">
        <f>'DATA UJI VALID FUNGSIONAL'!I20</f>
        <v>1</v>
      </c>
      <c r="U19" s="1">
        <f>'DATA UJI VALID DISFUNGSIONAL'!I20</f>
        <v>5</v>
      </c>
      <c r="V19" s="1" t="s">
        <v>30</v>
      </c>
      <c r="W19" s="1">
        <f>'DATA UJI VALID FUNGSIONAL'!J20</f>
        <v>3</v>
      </c>
      <c r="X19" s="1">
        <f>'DATA UJI VALID DISFUNGSIONAL'!J20</f>
        <v>5</v>
      </c>
      <c r="Y19" s="1" t="s">
        <v>29</v>
      </c>
      <c r="Z19" s="1">
        <f>'DATA UJI VALID FUNGSIONAL'!K20</f>
        <v>1</v>
      </c>
      <c r="AA19" s="1">
        <f>'DATA UJI VALID DISFUNGSIONAL'!K20</f>
        <v>5</v>
      </c>
      <c r="AB19" s="1" t="s">
        <v>30</v>
      </c>
      <c r="AC19" s="1">
        <f>'DATA UJI VALID FUNGSIONAL'!L20</f>
        <v>3</v>
      </c>
      <c r="AD19" s="1">
        <f>'DATA UJI VALID DISFUNGSIONAL'!L20</f>
        <v>5</v>
      </c>
      <c r="AE19" s="1" t="s">
        <v>31</v>
      </c>
      <c r="AF19" s="1">
        <f>'DATA UJI VALID FUNGSIONAL'!M20</f>
        <v>1</v>
      </c>
      <c r="AG19" s="1">
        <f>'DATA UJI VALID DISFUNGSIONAL'!M20</f>
        <v>5</v>
      </c>
      <c r="AH19" s="1" t="s">
        <v>30</v>
      </c>
      <c r="AI19" s="1">
        <f>'DATA UJI VALID FUNGSIONAL'!N20</f>
        <v>3</v>
      </c>
      <c r="AJ19" s="1">
        <f>'DATA UJI VALID DISFUNGSIONAL'!N20</f>
        <v>5</v>
      </c>
      <c r="AK19" s="1" t="s">
        <v>29</v>
      </c>
      <c r="AL19" s="1">
        <f>'DATA UJI VALID FUNGSIONAL'!O20</f>
        <v>1</v>
      </c>
      <c r="AM19" s="1">
        <f>'DATA UJI VALID DISFUNGSIONAL'!O20</f>
        <v>5</v>
      </c>
      <c r="AN19" s="1" t="s">
        <v>30</v>
      </c>
      <c r="AO19" s="1">
        <f>'DATA UJI VALID FUNGSIONAL'!P20</f>
        <v>1</v>
      </c>
      <c r="AP19" s="1">
        <f>'DATA UJI VALID DISFUNGSIONAL'!P20</f>
        <v>5</v>
      </c>
      <c r="AQ19" s="1" t="s">
        <v>30</v>
      </c>
      <c r="AR19" s="1">
        <f>'DATA UJI VALID FUNGSIONAL'!Q20</f>
        <v>1</v>
      </c>
      <c r="AS19" s="1">
        <f>'DATA UJI VALID DISFUNGSIONAL'!Q20</f>
        <v>5</v>
      </c>
      <c r="AT19" s="1" t="s">
        <v>30</v>
      </c>
      <c r="AV19" s="1">
        <v>1</v>
      </c>
      <c r="AX19" s="1">
        <v>18</v>
      </c>
      <c r="AY19" s="1" t="s">
        <v>29</v>
      </c>
      <c r="AZ19" s="1" t="s">
        <v>30</v>
      </c>
      <c r="BA19" s="1" t="s">
        <v>29</v>
      </c>
      <c r="BB19" s="1" t="s">
        <v>30</v>
      </c>
      <c r="BC19" s="1" t="s">
        <v>29</v>
      </c>
      <c r="BD19" s="1" t="s">
        <v>30</v>
      </c>
      <c r="BE19" s="1" t="s">
        <v>30</v>
      </c>
      <c r="BF19" s="1" t="s">
        <v>29</v>
      </c>
      <c r="BG19" s="1" t="s">
        <v>30</v>
      </c>
      <c r="BH19" s="1" t="s">
        <v>31</v>
      </c>
      <c r="BI19" s="1" t="s">
        <v>30</v>
      </c>
      <c r="BJ19" s="1" t="s">
        <v>29</v>
      </c>
      <c r="BK19" s="1" t="s">
        <v>30</v>
      </c>
      <c r="BL19" s="1" t="s">
        <v>30</v>
      </c>
      <c r="BM19" s="1" t="s">
        <v>30</v>
      </c>
    </row>
    <row r="20" spans="1:65" x14ac:dyDescent="0.3">
      <c r="A20" s="10">
        <v>19</v>
      </c>
      <c r="B20" s="1">
        <f>'DATA UJI VALID FUNGSIONAL'!C21</f>
        <v>1</v>
      </c>
      <c r="C20" s="1">
        <f>'DATA UJI VALID DISFUNGSIONAL'!C21</f>
        <v>3</v>
      </c>
      <c r="D20" s="1" t="s">
        <v>28</v>
      </c>
      <c r="E20" s="1">
        <f>'DATA UJI VALID FUNGSIONAL'!D21</f>
        <v>1</v>
      </c>
      <c r="F20" s="1">
        <f>'DATA UJI VALID DISFUNGSIONAL'!D21</f>
        <v>3</v>
      </c>
      <c r="G20" s="1" t="s">
        <v>28</v>
      </c>
      <c r="H20" s="1">
        <f>'DATA UJI VALID FUNGSIONAL'!E21</f>
        <v>1</v>
      </c>
      <c r="I20" s="1">
        <f>'DATA UJI VALID DISFUNGSIONAL'!E21</f>
        <v>3</v>
      </c>
      <c r="J20" s="1" t="s">
        <v>28</v>
      </c>
      <c r="K20" s="1">
        <f>'DATA UJI VALID FUNGSIONAL'!F21</f>
        <v>1</v>
      </c>
      <c r="L20" s="1">
        <f>'DATA UJI VALID DISFUNGSIONAL'!F21</f>
        <v>3</v>
      </c>
      <c r="M20" s="1" t="s">
        <v>28</v>
      </c>
      <c r="N20" s="1">
        <f>'DATA UJI VALID FUNGSIONAL'!G21</f>
        <v>1</v>
      </c>
      <c r="O20" s="1">
        <f>'DATA UJI VALID DISFUNGSIONAL'!G21</f>
        <v>3</v>
      </c>
      <c r="P20" s="1" t="s">
        <v>28</v>
      </c>
      <c r="Q20" s="1">
        <f>'DATA UJI VALID FUNGSIONAL'!H21</f>
        <v>1</v>
      </c>
      <c r="R20" s="1">
        <f>'DATA UJI VALID DISFUNGSIONAL'!H21</f>
        <v>3</v>
      </c>
      <c r="S20" s="1" t="s">
        <v>28</v>
      </c>
      <c r="T20" s="1">
        <f>'DATA UJI VALID FUNGSIONAL'!I21</f>
        <v>1</v>
      </c>
      <c r="U20" s="1">
        <f>'DATA UJI VALID DISFUNGSIONAL'!I21</f>
        <v>3</v>
      </c>
      <c r="V20" s="1" t="s">
        <v>28</v>
      </c>
      <c r="W20" s="1">
        <f>'DATA UJI VALID FUNGSIONAL'!J21</f>
        <v>1</v>
      </c>
      <c r="X20" s="1">
        <f>'DATA UJI VALID DISFUNGSIONAL'!J21</f>
        <v>3</v>
      </c>
      <c r="Y20" s="1" t="s">
        <v>28</v>
      </c>
      <c r="Z20" s="1">
        <f>'DATA UJI VALID FUNGSIONAL'!K21</f>
        <v>1</v>
      </c>
      <c r="AA20" s="1">
        <f>'DATA UJI VALID DISFUNGSIONAL'!K21</f>
        <v>3</v>
      </c>
      <c r="AB20" s="1" t="s">
        <v>28</v>
      </c>
      <c r="AC20" s="1">
        <f>'DATA UJI VALID FUNGSIONAL'!L21</f>
        <v>1</v>
      </c>
      <c r="AD20" s="1">
        <f>'DATA UJI VALID DISFUNGSIONAL'!L21</f>
        <v>3</v>
      </c>
      <c r="AE20" s="1" t="s">
        <v>28</v>
      </c>
      <c r="AF20" s="1">
        <f>'DATA UJI VALID FUNGSIONAL'!M21</f>
        <v>1</v>
      </c>
      <c r="AG20" s="1">
        <f>'DATA UJI VALID DISFUNGSIONAL'!M21</f>
        <v>3</v>
      </c>
      <c r="AH20" s="1" t="s">
        <v>28</v>
      </c>
      <c r="AI20" s="1">
        <f>'DATA UJI VALID FUNGSIONAL'!N21</f>
        <v>1</v>
      </c>
      <c r="AJ20" s="1">
        <f>'DATA UJI VALID DISFUNGSIONAL'!N21</f>
        <v>3</v>
      </c>
      <c r="AK20" s="1" t="s">
        <v>31</v>
      </c>
      <c r="AL20" s="1">
        <f>'DATA UJI VALID FUNGSIONAL'!O21</f>
        <v>1</v>
      </c>
      <c r="AM20" s="1">
        <f>'DATA UJI VALID DISFUNGSIONAL'!O21</f>
        <v>3</v>
      </c>
      <c r="AN20" s="1" t="s">
        <v>28</v>
      </c>
      <c r="AO20" s="1">
        <f>'DATA UJI VALID FUNGSIONAL'!P21</f>
        <v>1</v>
      </c>
      <c r="AP20" s="1">
        <f>'DATA UJI VALID DISFUNGSIONAL'!P21</f>
        <v>3</v>
      </c>
      <c r="AQ20" s="1" t="s">
        <v>28</v>
      </c>
      <c r="AR20" s="1">
        <f>'DATA UJI VALID FUNGSIONAL'!Q21</f>
        <v>2</v>
      </c>
      <c r="AS20" s="1">
        <f>'DATA UJI VALID DISFUNGSIONAL'!Q21</f>
        <v>3</v>
      </c>
      <c r="AT20" s="1" t="s">
        <v>31</v>
      </c>
      <c r="AV20" s="1">
        <v>1</v>
      </c>
      <c r="AX20" s="1">
        <v>19</v>
      </c>
      <c r="AY20" s="1" t="s">
        <v>28</v>
      </c>
      <c r="AZ20" s="1" t="s">
        <v>28</v>
      </c>
      <c r="BA20" s="1" t="s">
        <v>28</v>
      </c>
      <c r="BB20" s="1" t="s">
        <v>28</v>
      </c>
      <c r="BC20" s="1" t="s">
        <v>28</v>
      </c>
      <c r="BD20" s="1" t="s">
        <v>28</v>
      </c>
      <c r="BE20" s="1" t="s">
        <v>28</v>
      </c>
      <c r="BF20" s="1" t="s">
        <v>28</v>
      </c>
      <c r="BG20" s="1" t="s">
        <v>28</v>
      </c>
      <c r="BH20" s="1" t="s">
        <v>28</v>
      </c>
      <c r="BI20" s="1" t="s">
        <v>28</v>
      </c>
      <c r="BJ20" s="1" t="s">
        <v>31</v>
      </c>
      <c r="BK20" s="1" t="s">
        <v>28</v>
      </c>
      <c r="BL20" s="1" t="s">
        <v>28</v>
      </c>
      <c r="BM20" s="1" t="s">
        <v>31</v>
      </c>
    </row>
    <row r="21" spans="1:65" x14ac:dyDescent="0.3">
      <c r="A21" s="10">
        <v>20</v>
      </c>
      <c r="B21" s="1">
        <f>'DATA UJI VALID FUNGSIONAL'!C22</f>
        <v>2</v>
      </c>
      <c r="C21" s="1">
        <f>'DATA UJI VALID DISFUNGSIONAL'!C22</f>
        <v>3</v>
      </c>
      <c r="D21" s="1" t="s">
        <v>31</v>
      </c>
      <c r="E21" s="1">
        <f>'DATA UJI VALID FUNGSIONAL'!D22</f>
        <v>3</v>
      </c>
      <c r="F21" s="1">
        <f>'DATA UJI VALID DISFUNGSIONAL'!D22</f>
        <v>3</v>
      </c>
      <c r="G21" s="1" t="s">
        <v>31</v>
      </c>
      <c r="H21" s="1">
        <f>'DATA UJI VALID FUNGSIONAL'!E22</f>
        <v>2</v>
      </c>
      <c r="I21" s="1">
        <f>'DATA UJI VALID DISFUNGSIONAL'!E22</f>
        <v>4</v>
      </c>
      <c r="J21" s="1" t="s">
        <v>31</v>
      </c>
      <c r="K21" s="1">
        <f>'DATA UJI VALID FUNGSIONAL'!F22</f>
        <v>2</v>
      </c>
      <c r="L21" s="1">
        <f>'DATA UJI VALID DISFUNGSIONAL'!F22</f>
        <v>3</v>
      </c>
      <c r="M21" s="1" t="s">
        <v>31</v>
      </c>
      <c r="N21" s="1">
        <f>'DATA UJI VALID FUNGSIONAL'!G22</f>
        <v>2</v>
      </c>
      <c r="O21" s="1">
        <f>'DATA UJI VALID DISFUNGSIONAL'!G22</f>
        <v>4</v>
      </c>
      <c r="P21" s="1" t="s">
        <v>31</v>
      </c>
      <c r="Q21" s="1">
        <f>'DATA UJI VALID FUNGSIONAL'!H22</f>
        <v>3</v>
      </c>
      <c r="R21" s="1">
        <f>'DATA UJI VALID DISFUNGSIONAL'!H22</f>
        <v>4</v>
      </c>
      <c r="S21" s="1" t="s">
        <v>31</v>
      </c>
      <c r="T21" s="1">
        <f>'DATA UJI VALID FUNGSIONAL'!I22</f>
        <v>2</v>
      </c>
      <c r="U21" s="1">
        <f>'DATA UJI VALID DISFUNGSIONAL'!I22</f>
        <v>3</v>
      </c>
      <c r="V21" s="1" t="s">
        <v>31</v>
      </c>
      <c r="W21" s="1">
        <f>'DATA UJI VALID FUNGSIONAL'!J22</f>
        <v>1</v>
      </c>
      <c r="X21" s="1">
        <f>'DATA UJI VALID DISFUNGSIONAL'!J22</f>
        <v>4</v>
      </c>
      <c r="Y21" s="1" t="s">
        <v>28</v>
      </c>
      <c r="Z21" s="1">
        <f>'DATA UJI VALID FUNGSIONAL'!K22</f>
        <v>2</v>
      </c>
      <c r="AA21" s="1">
        <f>'DATA UJI VALID DISFUNGSIONAL'!K22</f>
        <v>3</v>
      </c>
      <c r="AB21" s="1" t="s">
        <v>31</v>
      </c>
      <c r="AC21" s="1">
        <f>'DATA UJI VALID FUNGSIONAL'!L22</f>
        <v>3</v>
      </c>
      <c r="AD21" s="1">
        <f>'DATA UJI VALID DISFUNGSIONAL'!L22</f>
        <v>4</v>
      </c>
      <c r="AE21" s="1" t="s">
        <v>31</v>
      </c>
      <c r="AF21" s="1">
        <f>'DATA UJI VALID FUNGSIONAL'!M22</f>
        <v>2</v>
      </c>
      <c r="AG21" s="1">
        <f>'DATA UJI VALID DISFUNGSIONAL'!M22</f>
        <v>4</v>
      </c>
      <c r="AH21" s="1" t="s">
        <v>31</v>
      </c>
      <c r="AI21" s="1">
        <f>'DATA UJI VALID FUNGSIONAL'!N22</f>
        <v>3</v>
      </c>
      <c r="AJ21" s="1">
        <f>'DATA UJI VALID DISFUNGSIONAL'!N22</f>
        <v>3</v>
      </c>
      <c r="AK21" s="1" t="s">
        <v>31</v>
      </c>
      <c r="AL21" s="1">
        <f>'DATA UJI VALID FUNGSIONAL'!O22</f>
        <v>1</v>
      </c>
      <c r="AM21" s="1">
        <f>'DATA UJI VALID DISFUNGSIONAL'!O22</f>
        <v>4</v>
      </c>
      <c r="AN21" s="1" t="s">
        <v>28</v>
      </c>
      <c r="AO21" s="1">
        <f>'DATA UJI VALID FUNGSIONAL'!P22</f>
        <v>2</v>
      </c>
      <c r="AP21" s="1">
        <f>'DATA UJI VALID DISFUNGSIONAL'!P22</f>
        <v>3</v>
      </c>
      <c r="AQ21" s="1" t="s">
        <v>31</v>
      </c>
      <c r="AR21" s="1">
        <f>'DATA UJI VALID FUNGSIONAL'!Q22</f>
        <v>2</v>
      </c>
      <c r="AS21" s="1">
        <f>'DATA UJI VALID DISFUNGSIONAL'!Q22</f>
        <v>4</v>
      </c>
      <c r="AT21" s="1" t="s">
        <v>31</v>
      </c>
      <c r="AV21" s="1">
        <v>1</v>
      </c>
      <c r="AX21" s="1">
        <v>20</v>
      </c>
      <c r="AY21" s="1" t="s">
        <v>31</v>
      </c>
      <c r="AZ21" s="1" t="s">
        <v>31</v>
      </c>
      <c r="BA21" s="1" t="s">
        <v>31</v>
      </c>
      <c r="BB21" s="1" t="s">
        <v>31</v>
      </c>
      <c r="BC21" s="1" t="s">
        <v>31</v>
      </c>
      <c r="BD21" s="1" t="s">
        <v>31</v>
      </c>
      <c r="BE21" s="1" t="s">
        <v>31</v>
      </c>
      <c r="BF21" s="1" t="s">
        <v>28</v>
      </c>
      <c r="BG21" s="1" t="s">
        <v>31</v>
      </c>
      <c r="BH21" s="1" t="s">
        <v>31</v>
      </c>
      <c r="BI21" s="1" t="s">
        <v>31</v>
      </c>
      <c r="BJ21" s="1" t="s">
        <v>31</v>
      </c>
      <c r="BK21" s="1" t="s">
        <v>28</v>
      </c>
      <c r="BL21" s="1" t="s">
        <v>31</v>
      </c>
      <c r="BM21" s="1" t="s">
        <v>31</v>
      </c>
    </row>
  </sheetData>
  <mergeCells count="15">
    <mergeCell ref="AL1:AM1"/>
    <mergeCell ref="AO1:AP1"/>
    <mergeCell ref="AR1:AS1"/>
    <mergeCell ref="T1:U1"/>
    <mergeCell ref="W1:X1"/>
    <mergeCell ref="Z1:AA1"/>
    <mergeCell ref="AC1:AD1"/>
    <mergeCell ref="AF1:AG1"/>
    <mergeCell ref="AI1:AJ1"/>
    <mergeCell ref="Q1:R1"/>
    <mergeCell ref="B1:C1"/>
    <mergeCell ref="E1:F1"/>
    <mergeCell ref="H1:I1"/>
    <mergeCell ref="K1:L1"/>
    <mergeCell ref="N1: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EE68-EF46-40BF-9662-A3FBF78C0955}">
  <dimension ref="A2:K42"/>
  <sheetViews>
    <sheetView workbookViewId="0">
      <selection activeCell="O27" sqref="O27"/>
    </sheetView>
  </sheetViews>
  <sheetFormatPr defaultColWidth="8.796875" defaultRowHeight="15.6" x14ac:dyDescent="0.3"/>
  <cols>
    <col min="1" max="1" width="17.796875" style="1" bestFit="1" customWidth="1"/>
    <col min="2" max="2" width="2.296875" style="1" bestFit="1" customWidth="1"/>
    <col min="3" max="3" width="2.8984375" style="1" bestFit="1" customWidth="1"/>
    <col min="4" max="4" width="2.296875" style="1" bestFit="1" customWidth="1"/>
    <col min="5" max="5" width="2.8984375" style="1" bestFit="1" customWidth="1"/>
    <col min="6" max="6" width="2.19921875" style="1" bestFit="1" customWidth="1"/>
    <col min="7" max="7" width="2.296875" style="1" bestFit="1" customWidth="1"/>
    <col min="8" max="8" width="7.19921875" style="1" bestFit="1" customWidth="1"/>
    <col min="9" max="10" width="7.19921875" style="1" customWidth="1"/>
    <col min="11" max="11" width="14.5" style="1" bestFit="1" customWidth="1"/>
    <col min="12" max="16384" width="8.796875" style="1"/>
  </cols>
  <sheetData>
    <row r="2" spans="1:11" x14ac:dyDescent="0.3">
      <c r="A2" s="5" t="s">
        <v>42</v>
      </c>
      <c r="B2" s="5" t="s">
        <v>28</v>
      </c>
      <c r="C2" s="5" t="s">
        <v>29</v>
      </c>
      <c r="D2" s="5" t="s">
        <v>30</v>
      </c>
      <c r="E2" s="5" t="s">
        <v>31</v>
      </c>
      <c r="F2" s="5" t="s">
        <v>32</v>
      </c>
      <c r="G2" s="5" t="s">
        <v>33</v>
      </c>
      <c r="H2" s="5" t="s">
        <v>34</v>
      </c>
      <c r="I2" s="5" t="s">
        <v>99</v>
      </c>
      <c r="J2" s="5" t="s">
        <v>100</v>
      </c>
      <c r="K2" s="5" t="s">
        <v>35</v>
      </c>
    </row>
    <row r="3" spans="1:11" x14ac:dyDescent="0.3">
      <c r="A3" s="5" t="s">
        <v>84</v>
      </c>
      <c r="B3" s="12">
        <v>2</v>
      </c>
      <c r="C3" s="12">
        <v>3</v>
      </c>
      <c r="D3" s="12">
        <v>1</v>
      </c>
      <c r="E3" s="12">
        <v>9</v>
      </c>
      <c r="F3" s="12">
        <v>5</v>
      </c>
      <c r="G3" s="12">
        <v>0</v>
      </c>
      <c r="H3" s="5">
        <v>20</v>
      </c>
      <c r="I3" s="14">
        <f>(B3+D3)/(B3+D3+C3+E3)</f>
        <v>0.2</v>
      </c>
      <c r="J3" s="14">
        <f>((C3+D3)*(-1))/(B3+D3+C3+E3)</f>
        <v>-0.26666666666666666</v>
      </c>
      <c r="K3" s="5" t="s">
        <v>37</v>
      </c>
    </row>
    <row r="4" spans="1:11" x14ac:dyDescent="0.3">
      <c r="A4" s="5" t="s">
        <v>85</v>
      </c>
      <c r="B4" s="12">
        <v>2</v>
      </c>
      <c r="C4" s="12">
        <v>6</v>
      </c>
      <c r="D4" s="12">
        <v>1</v>
      </c>
      <c r="E4" s="12">
        <v>8</v>
      </c>
      <c r="F4" s="12">
        <v>3</v>
      </c>
      <c r="G4" s="12">
        <v>0</v>
      </c>
      <c r="H4" s="5">
        <v>20</v>
      </c>
      <c r="I4" s="14">
        <f t="shared" ref="I4:I17" si="0">(B4+D4)/(B4+D4+C4+E4)</f>
        <v>0.17647058823529413</v>
      </c>
      <c r="J4" s="14">
        <f t="shared" ref="J4:J17" si="1">((C4+D4)*(-1))/(B4+D4+C4+E4)</f>
        <v>-0.41176470588235292</v>
      </c>
      <c r="K4" s="5" t="s">
        <v>37</v>
      </c>
    </row>
    <row r="5" spans="1:11" x14ac:dyDescent="0.3">
      <c r="A5" s="5" t="s">
        <v>86</v>
      </c>
      <c r="B5" s="12">
        <v>3</v>
      </c>
      <c r="C5" s="12">
        <v>5</v>
      </c>
      <c r="D5" s="12">
        <v>6</v>
      </c>
      <c r="E5" s="12">
        <v>3</v>
      </c>
      <c r="F5" s="12">
        <v>3</v>
      </c>
      <c r="G5" s="12">
        <v>0</v>
      </c>
      <c r="H5" s="5">
        <v>20</v>
      </c>
      <c r="I5" s="14">
        <f t="shared" si="0"/>
        <v>0.52941176470588236</v>
      </c>
      <c r="J5" s="14">
        <f t="shared" si="1"/>
        <v>-0.6470588235294118</v>
      </c>
      <c r="K5" s="5" t="s">
        <v>38</v>
      </c>
    </row>
    <row r="6" spans="1:11" x14ac:dyDescent="0.3">
      <c r="A6" s="5" t="s">
        <v>87</v>
      </c>
      <c r="B6" s="12">
        <v>2</v>
      </c>
      <c r="C6" s="12">
        <v>6</v>
      </c>
      <c r="D6" s="12">
        <v>2</v>
      </c>
      <c r="E6" s="12">
        <v>9</v>
      </c>
      <c r="F6" s="12">
        <v>1</v>
      </c>
      <c r="G6" s="12">
        <v>0</v>
      </c>
      <c r="H6" s="5">
        <v>20</v>
      </c>
      <c r="I6" s="14">
        <f t="shared" si="0"/>
        <v>0.21052631578947367</v>
      </c>
      <c r="J6" s="14">
        <f t="shared" si="1"/>
        <v>-0.42105263157894735</v>
      </c>
      <c r="K6" s="5" t="s">
        <v>37</v>
      </c>
    </row>
    <row r="7" spans="1:11" x14ac:dyDescent="0.3">
      <c r="A7" s="5" t="s">
        <v>88</v>
      </c>
      <c r="B7" s="12">
        <v>3</v>
      </c>
      <c r="C7" s="12">
        <v>5</v>
      </c>
      <c r="D7" s="12">
        <v>2</v>
      </c>
      <c r="E7" s="12">
        <v>9</v>
      </c>
      <c r="F7" s="12">
        <v>1</v>
      </c>
      <c r="G7" s="12">
        <v>0</v>
      </c>
      <c r="H7" s="5">
        <v>20</v>
      </c>
      <c r="I7" s="14">
        <f t="shared" si="0"/>
        <v>0.26315789473684209</v>
      </c>
      <c r="J7" s="14">
        <f t="shared" si="1"/>
        <v>-0.36842105263157893</v>
      </c>
      <c r="K7" s="5" t="s">
        <v>37</v>
      </c>
    </row>
    <row r="8" spans="1:11" x14ac:dyDescent="0.3">
      <c r="A8" s="5" t="s">
        <v>89</v>
      </c>
      <c r="B8" s="12">
        <v>1</v>
      </c>
      <c r="C8" s="12">
        <v>4</v>
      </c>
      <c r="D8" s="12">
        <v>3</v>
      </c>
      <c r="E8" s="12">
        <v>12</v>
      </c>
      <c r="F8" s="12">
        <v>0</v>
      </c>
      <c r="G8" s="12">
        <v>0</v>
      </c>
      <c r="H8" s="5">
        <v>20</v>
      </c>
      <c r="I8" s="14">
        <f t="shared" si="0"/>
        <v>0.2</v>
      </c>
      <c r="J8" s="14">
        <f t="shared" si="1"/>
        <v>-0.35</v>
      </c>
      <c r="K8" s="5" t="s">
        <v>37</v>
      </c>
    </row>
    <row r="9" spans="1:11" x14ac:dyDescent="0.3">
      <c r="A9" s="5" t="s">
        <v>90</v>
      </c>
      <c r="B9" s="12">
        <v>9</v>
      </c>
      <c r="C9" s="12">
        <v>7</v>
      </c>
      <c r="D9" s="12">
        <v>2</v>
      </c>
      <c r="E9" s="12">
        <v>2</v>
      </c>
      <c r="F9" s="12">
        <v>0</v>
      </c>
      <c r="G9" s="12">
        <v>0</v>
      </c>
      <c r="H9" s="5">
        <v>20</v>
      </c>
      <c r="I9" s="14">
        <f t="shared" si="0"/>
        <v>0.55000000000000004</v>
      </c>
      <c r="J9" s="14">
        <f t="shared" si="1"/>
        <v>-0.45</v>
      </c>
      <c r="K9" s="5" t="s">
        <v>39</v>
      </c>
    </row>
    <row r="10" spans="1:11" x14ac:dyDescent="0.3">
      <c r="A10" s="5" t="s">
        <v>91</v>
      </c>
      <c r="B10" s="12">
        <v>4</v>
      </c>
      <c r="C10" s="12">
        <v>5</v>
      </c>
      <c r="D10" s="12">
        <v>2</v>
      </c>
      <c r="E10" s="12">
        <v>9</v>
      </c>
      <c r="F10" s="12">
        <v>0</v>
      </c>
      <c r="G10" s="12">
        <v>0</v>
      </c>
      <c r="H10" s="5">
        <v>20</v>
      </c>
      <c r="I10" s="14">
        <f t="shared" si="0"/>
        <v>0.3</v>
      </c>
      <c r="J10" s="14">
        <f t="shared" si="1"/>
        <v>-0.35</v>
      </c>
      <c r="K10" s="5" t="s">
        <v>40</v>
      </c>
    </row>
    <row r="11" spans="1:11" x14ac:dyDescent="0.3">
      <c r="A11" s="5" t="s">
        <v>92</v>
      </c>
      <c r="B11" s="12">
        <v>2</v>
      </c>
      <c r="C11" s="12">
        <v>10</v>
      </c>
      <c r="D11" s="12">
        <v>4</v>
      </c>
      <c r="E11" s="12">
        <v>4</v>
      </c>
      <c r="F11" s="12">
        <v>0</v>
      </c>
      <c r="G11" s="12">
        <v>0</v>
      </c>
      <c r="H11" s="5">
        <v>20</v>
      </c>
      <c r="I11" s="14">
        <f t="shared" si="0"/>
        <v>0.3</v>
      </c>
      <c r="J11" s="14">
        <f t="shared" si="1"/>
        <v>-0.7</v>
      </c>
      <c r="K11" s="5" t="s">
        <v>40</v>
      </c>
    </row>
    <row r="12" spans="1:11" x14ac:dyDescent="0.3">
      <c r="A12" s="5" t="s">
        <v>93</v>
      </c>
      <c r="B12" s="12">
        <v>3</v>
      </c>
      <c r="C12" s="12">
        <v>5</v>
      </c>
      <c r="D12" s="12">
        <v>2</v>
      </c>
      <c r="E12" s="12">
        <v>10</v>
      </c>
      <c r="F12" s="12">
        <v>0</v>
      </c>
      <c r="G12" s="12">
        <v>0</v>
      </c>
      <c r="H12" s="5">
        <v>20</v>
      </c>
      <c r="I12" s="14">
        <f t="shared" si="0"/>
        <v>0.25</v>
      </c>
      <c r="J12" s="14">
        <f t="shared" si="1"/>
        <v>-0.35</v>
      </c>
      <c r="K12" s="5" t="s">
        <v>37</v>
      </c>
    </row>
    <row r="13" spans="1:11" x14ac:dyDescent="0.3">
      <c r="A13" s="5" t="s">
        <v>94</v>
      </c>
      <c r="B13" s="12">
        <v>1</v>
      </c>
      <c r="C13" s="12">
        <v>4</v>
      </c>
      <c r="D13" s="12">
        <v>3</v>
      </c>
      <c r="E13" s="12">
        <v>12</v>
      </c>
      <c r="F13" s="12">
        <v>0</v>
      </c>
      <c r="G13" s="12">
        <v>0</v>
      </c>
      <c r="H13" s="5">
        <v>20</v>
      </c>
      <c r="I13" s="14">
        <f t="shared" si="0"/>
        <v>0.2</v>
      </c>
      <c r="J13" s="14">
        <f t="shared" si="1"/>
        <v>-0.35</v>
      </c>
      <c r="K13" s="5" t="s">
        <v>37</v>
      </c>
    </row>
    <row r="14" spans="1:11" x14ac:dyDescent="0.3">
      <c r="A14" s="5" t="s">
        <v>95</v>
      </c>
      <c r="B14" s="12">
        <v>0</v>
      </c>
      <c r="C14" s="12">
        <v>4</v>
      </c>
      <c r="D14" s="12">
        <v>4</v>
      </c>
      <c r="E14" s="12">
        <v>12</v>
      </c>
      <c r="F14" s="12">
        <v>0</v>
      </c>
      <c r="G14" s="12">
        <v>0</v>
      </c>
      <c r="H14" s="5">
        <v>20</v>
      </c>
      <c r="I14" s="14">
        <f t="shared" si="0"/>
        <v>0.2</v>
      </c>
      <c r="J14" s="14">
        <f t="shared" si="1"/>
        <v>-0.4</v>
      </c>
      <c r="K14" s="5" t="s">
        <v>37</v>
      </c>
    </row>
    <row r="15" spans="1:11" x14ac:dyDescent="0.3">
      <c r="A15" s="5" t="s">
        <v>96</v>
      </c>
      <c r="B15" s="12">
        <v>4</v>
      </c>
      <c r="C15" s="12">
        <v>6</v>
      </c>
      <c r="D15" s="12">
        <v>2</v>
      </c>
      <c r="E15" s="12">
        <v>8</v>
      </c>
      <c r="F15" s="12">
        <v>0</v>
      </c>
      <c r="G15" s="12">
        <v>0</v>
      </c>
      <c r="H15" s="5">
        <v>20</v>
      </c>
      <c r="I15" s="14">
        <f t="shared" si="0"/>
        <v>0.3</v>
      </c>
      <c r="J15" s="14">
        <f t="shared" si="1"/>
        <v>-0.4</v>
      </c>
      <c r="K15" s="5" t="s">
        <v>40</v>
      </c>
    </row>
    <row r="16" spans="1:11" x14ac:dyDescent="0.3">
      <c r="A16" s="5" t="s">
        <v>97</v>
      </c>
      <c r="B16" s="12">
        <v>8</v>
      </c>
      <c r="C16" s="12">
        <v>6</v>
      </c>
      <c r="D16" s="12">
        <v>2</v>
      </c>
      <c r="E16" s="12">
        <v>4</v>
      </c>
      <c r="F16" s="12">
        <v>0</v>
      </c>
      <c r="G16" s="12">
        <v>0</v>
      </c>
      <c r="H16" s="5">
        <v>20</v>
      </c>
      <c r="I16" s="14">
        <f t="shared" si="0"/>
        <v>0.5</v>
      </c>
      <c r="J16" s="14">
        <f t="shared" si="1"/>
        <v>-0.4</v>
      </c>
      <c r="K16" s="5" t="s">
        <v>39</v>
      </c>
    </row>
    <row r="17" spans="1:11" x14ac:dyDescent="0.3">
      <c r="A17" s="5" t="s">
        <v>98</v>
      </c>
      <c r="B17" s="12">
        <v>2</v>
      </c>
      <c r="C17" s="12">
        <v>6</v>
      </c>
      <c r="D17" s="12">
        <v>9</v>
      </c>
      <c r="E17" s="12">
        <v>3</v>
      </c>
      <c r="F17" s="12">
        <v>0</v>
      </c>
      <c r="G17" s="12">
        <v>0</v>
      </c>
      <c r="H17" s="5">
        <v>20</v>
      </c>
      <c r="I17" s="14">
        <f t="shared" si="0"/>
        <v>0.55000000000000004</v>
      </c>
      <c r="J17" s="14">
        <f t="shared" si="1"/>
        <v>-0.75</v>
      </c>
      <c r="K17" s="5" t="s">
        <v>38</v>
      </c>
    </row>
    <row r="19" spans="1:11" x14ac:dyDescent="0.3">
      <c r="H19" s="5" t="s">
        <v>42</v>
      </c>
      <c r="I19" s="5" t="s">
        <v>99</v>
      </c>
      <c r="J19" s="5" t="s">
        <v>100</v>
      </c>
    </row>
    <row r="20" spans="1:11" x14ac:dyDescent="0.3">
      <c r="H20" s="5" t="s">
        <v>84</v>
      </c>
      <c r="I20" s="14">
        <v>0.2</v>
      </c>
      <c r="J20" s="14">
        <v>-0.26666666666666666</v>
      </c>
    </row>
    <row r="21" spans="1:11" x14ac:dyDescent="0.3">
      <c r="H21" s="5" t="s">
        <v>85</v>
      </c>
      <c r="I21" s="14">
        <v>0.17647058823529413</v>
      </c>
      <c r="J21" s="14">
        <v>-0.41176470588235292</v>
      </c>
    </row>
    <row r="22" spans="1:11" x14ac:dyDescent="0.3">
      <c r="H22" s="5" t="s">
        <v>86</v>
      </c>
      <c r="I22" s="14">
        <v>0.52941176470588236</v>
      </c>
      <c r="J22" s="14">
        <v>-0.6470588235294118</v>
      </c>
    </row>
    <row r="23" spans="1:11" x14ac:dyDescent="0.3">
      <c r="H23" s="5" t="s">
        <v>87</v>
      </c>
      <c r="I23" s="14">
        <v>0.21052631578947367</v>
      </c>
      <c r="J23" s="14">
        <v>-0.42105263157894735</v>
      </c>
    </row>
    <row r="24" spans="1:11" x14ac:dyDescent="0.3">
      <c r="H24" s="5" t="s">
        <v>88</v>
      </c>
      <c r="I24" s="14">
        <v>0.26315789473684209</v>
      </c>
      <c r="J24" s="14">
        <v>-0.36842105263157893</v>
      </c>
    </row>
    <row r="25" spans="1:11" x14ac:dyDescent="0.3">
      <c r="H25" s="5" t="s">
        <v>89</v>
      </c>
      <c r="I25" s="14">
        <v>0.2</v>
      </c>
      <c r="J25" s="14">
        <v>-0.35</v>
      </c>
    </row>
    <row r="26" spans="1:11" x14ac:dyDescent="0.3">
      <c r="H26" s="5" t="s">
        <v>90</v>
      </c>
      <c r="I26" s="14">
        <v>0.55000000000000004</v>
      </c>
      <c r="J26" s="14">
        <v>-0.45</v>
      </c>
    </row>
    <row r="27" spans="1:11" x14ac:dyDescent="0.3">
      <c r="H27" s="5" t="s">
        <v>91</v>
      </c>
      <c r="I27" s="14">
        <v>0.3</v>
      </c>
      <c r="J27" s="14">
        <v>-0.35</v>
      </c>
    </row>
    <row r="28" spans="1:11" x14ac:dyDescent="0.3">
      <c r="H28" s="5" t="s">
        <v>92</v>
      </c>
      <c r="I28" s="14">
        <v>0.3</v>
      </c>
      <c r="J28" s="14">
        <v>-0.7</v>
      </c>
    </row>
    <row r="29" spans="1:11" x14ac:dyDescent="0.3">
      <c r="H29" s="5" t="s">
        <v>93</v>
      </c>
      <c r="I29" s="14">
        <v>0.25</v>
      </c>
      <c r="J29" s="14">
        <v>-0.35</v>
      </c>
    </row>
    <row r="30" spans="1:11" x14ac:dyDescent="0.3">
      <c r="H30" s="5" t="s">
        <v>94</v>
      </c>
      <c r="I30" s="14">
        <v>0.2</v>
      </c>
      <c r="J30" s="14">
        <v>-0.35</v>
      </c>
    </row>
    <row r="31" spans="1:11" x14ac:dyDescent="0.3">
      <c r="H31" s="5" t="s">
        <v>95</v>
      </c>
      <c r="I31" s="14">
        <v>0.2</v>
      </c>
      <c r="J31" s="14">
        <v>-0.4</v>
      </c>
    </row>
    <row r="32" spans="1:11" x14ac:dyDescent="0.3">
      <c r="H32" s="5" t="s">
        <v>96</v>
      </c>
      <c r="I32" s="14">
        <v>0.3</v>
      </c>
      <c r="J32" s="14">
        <v>-0.4</v>
      </c>
    </row>
    <row r="33" spans="8:10" x14ac:dyDescent="0.3">
      <c r="H33" s="5" t="s">
        <v>97</v>
      </c>
      <c r="I33" s="14">
        <v>0.5</v>
      </c>
      <c r="J33" s="14">
        <v>-0.4</v>
      </c>
    </row>
    <row r="34" spans="8:10" x14ac:dyDescent="0.3">
      <c r="H34" s="5" t="s">
        <v>98</v>
      </c>
      <c r="I34" s="14">
        <v>0.55000000000000004</v>
      </c>
      <c r="J34" s="14">
        <v>-0.75</v>
      </c>
    </row>
    <row r="35" spans="8:10" x14ac:dyDescent="0.3">
      <c r="I35" s="15">
        <f>AVERAGE(I20:I34)</f>
        <v>0.3153044375644995</v>
      </c>
      <c r="J35" s="15">
        <f>AVERAGE(J20:J34)</f>
        <v>-0.44099759201926392</v>
      </c>
    </row>
    <row r="37" spans="8:10" x14ac:dyDescent="0.3">
      <c r="I37" s="16" t="s">
        <v>99</v>
      </c>
      <c r="J37" s="16"/>
    </row>
    <row r="38" spans="8:10" x14ac:dyDescent="0.3">
      <c r="I38" s="15">
        <v>0.32</v>
      </c>
      <c r="J38" s="14">
        <v>0</v>
      </c>
    </row>
    <row r="39" spans="8:10" x14ac:dyDescent="0.3">
      <c r="I39" s="15">
        <v>0.32</v>
      </c>
      <c r="J39" s="14">
        <v>-0.8</v>
      </c>
    </row>
    <row r="40" spans="8:10" x14ac:dyDescent="0.3">
      <c r="I40" s="16" t="s">
        <v>100</v>
      </c>
      <c r="J40" s="16"/>
    </row>
    <row r="41" spans="8:10" x14ac:dyDescent="0.3">
      <c r="I41" s="15">
        <v>0</v>
      </c>
      <c r="J41" s="15">
        <v>-0.44</v>
      </c>
    </row>
    <row r="42" spans="8:10" x14ac:dyDescent="0.3">
      <c r="I42" s="15">
        <v>0.6</v>
      </c>
      <c r="J42" s="15">
        <v>-0.44</v>
      </c>
    </row>
  </sheetData>
  <mergeCells count="2">
    <mergeCell ref="I37:J37"/>
    <mergeCell ref="I40:J40"/>
  </mergeCells>
  <phoneticPr fontId="3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89F64-31CB-4265-B1B9-005A144B4DDC}">
  <dimension ref="A2:P27"/>
  <sheetViews>
    <sheetView topLeftCell="A4" workbookViewId="0">
      <selection activeCell="H30" sqref="H30"/>
    </sheetView>
  </sheetViews>
  <sheetFormatPr defaultColWidth="8.796875" defaultRowHeight="15.6" x14ac:dyDescent="0.3"/>
  <cols>
    <col min="1" max="1" width="17.796875" style="1" bestFit="1" customWidth="1"/>
    <col min="2" max="7" width="2.8984375" style="1" bestFit="1" customWidth="1"/>
    <col min="8" max="8" width="7.19921875" style="1" bestFit="1" customWidth="1"/>
    <col min="9" max="9" width="10.796875" style="1" bestFit="1" customWidth="1"/>
    <col min="10" max="16" width="2.8984375" style="1" bestFit="1" customWidth="1"/>
    <col min="17" max="16384" width="8.796875" style="1"/>
  </cols>
  <sheetData>
    <row r="2" spans="1:16" x14ac:dyDescent="0.3">
      <c r="A2" s="1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</row>
    <row r="3" spans="1:16" x14ac:dyDescent="0.3">
      <c r="A3" s="1" t="s">
        <v>28</v>
      </c>
      <c r="B3" s="1">
        <f>SUMIF('BAHAN KANO'!AY$2:AY$21,"A",'BAHAN KANO'!$AV$2:$AV$21)</f>
        <v>2</v>
      </c>
      <c r="C3" s="1">
        <f>SUMIF('BAHAN KANO'!AZ$2:AZ$21,"A",'BAHAN KANO'!$AV$2:$AV$21)</f>
        <v>2</v>
      </c>
      <c r="D3" s="1">
        <f>SUMIF('BAHAN KANO'!BA$2:BA$21,"A",'BAHAN KANO'!$AV$2:$AV$21)</f>
        <v>3</v>
      </c>
      <c r="E3" s="1">
        <f>SUMIF('BAHAN KANO'!BB$2:BB$21,"A",'BAHAN KANO'!$AV$2:$AV$21)</f>
        <v>2</v>
      </c>
      <c r="F3" s="1">
        <f>SUMIF('BAHAN KANO'!BC$2:BC$21,"A",'BAHAN KANO'!$AV$2:$AV$21)</f>
        <v>3</v>
      </c>
      <c r="G3" s="1">
        <f>SUMIF('BAHAN KANO'!BD$2:BD$21,"A",'BAHAN KANO'!$AV$2:$AV$21)</f>
        <v>1</v>
      </c>
      <c r="H3" s="1">
        <f>SUMIF('BAHAN KANO'!BE$2:BE$21,"A",'BAHAN KANO'!$AV$2:$AV$21)</f>
        <v>2</v>
      </c>
      <c r="I3" s="1">
        <f>SUMIF('BAHAN KANO'!BF$2:BF$21,"A",'BAHAN KANO'!$AV$2:$AV$21)</f>
        <v>4</v>
      </c>
      <c r="J3" s="1">
        <f>SUMIF('BAHAN KANO'!BG$2:BG$21,"A",'BAHAN KANO'!$AV$2:$AV$21)</f>
        <v>2</v>
      </c>
      <c r="K3" s="1">
        <f>SUMIF('BAHAN KANO'!BH$2:BH$21,"A",'BAHAN KANO'!$AV$2:$AV$21)</f>
        <v>3</v>
      </c>
      <c r="L3" s="1">
        <f>SUMIF('BAHAN KANO'!BI$2:BI$21,"A",'BAHAN KANO'!$AV$2:$AV$21)</f>
        <v>1</v>
      </c>
      <c r="M3" s="1">
        <f>SUMIF('BAHAN KANO'!BJ$2:BJ$21,"A",'BAHAN KANO'!$AV$2:$AV$21)</f>
        <v>0</v>
      </c>
      <c r="N3" s="1">
        <f>SUMIF('BAHAN KANO'!BK$2:BK$21,"A",'BAHAN KANO'!$AV$2:$AV$21)</f>
        <v>4</v>
      </c>
      <c r="O3" s="1">
        <f>SUMIF('BAHAN KANO'!BL$2:BL$21,"A",'BAHAN KANO'!$AV$2:$AV$21)</f>
        <v>2</v>
      </c>
      <c r="P3" s="1">
        <f>SUMIF('BAHAN KANO'!BM$2:BM$21,"A",'BAHAN KANO'!$AV$2:$AV$21)</f>
        <v>2</v>
      </c>
    </row>
    <row r="4" spans="1:16" x14ac:dyDescent="0.3">
      <c r="A4" s="1" t="s">
        <v>29</v>
      </c>
      <c r="B4" s="1">
        <f>SUMIF('BAHAN KANO'!AY$2:AY$21,"M",'BAHAN KANO'!$AV$2:$AV$21)</f>
        <v>3</v>
      </c>
      <c r="C4" s="1">
        <f>SUMIF('BAHAN KANO'!AZ$2:AZ$21,"M",'BAHAN KANO'!$AV$2:$AV$21)</f>
        <v>6</v>
      </c>
      <c r="D4" s="1">
        <f>SUMIF('BAHAN KANO'!BA$2:BA$21,"M",'BAHAN KANO'!$AV$2:$AV$21)</f>
        <v>5</v>
      </c>
      <c r="E4" s="1">
        <f>SUMIF('BAHAN KANO'!BB$2:BB$21,"M",'BAHAN KANO'!$AV$2:$AV$21)</f>
        <v>6</v>
      </c>
      <c r="F4" s="1">
        <f>SUMIF('BAHAN KANO'!BC$2:BC$21,"M",'BAHAN KANO'!$AV$2:$AV$21)</f>
        <v>5</v>
      </c>
      <c r="G4" s="1">
        <f>SUMIF('BAHAN KANO'!BD$2:BD$21,"M",'BAHAN KANO'!$AV$2:$AV$21)</f>
        <v>4</v>
      </c>
      <c r="H4" s="1">
        <f>SUMIF('BAHAN KANO'!BE$2:BE$21,"M",'BAHAN KANO'!$AV$2:$AV$21)</f>
        <v>7</v>
      </c>
      <c r="I4" s="1">
        <f>SUMIF('BAHAN KANO'!BF$2:BF$21,"M",'BAHAN KANO'!$AV$2:$AV$21)</f>
        <v>5</v>
      </c>
      <c r="J4" s="1">
        <f>SUMIF('BAHAN KANO'!BG$2:BG$21,"M",'BAHAN KANO'!$AV$2:$AV$21)</f>
        <v>6</v>
      </c>
      <c r="K4" s="1">
        <f>SUMIF('BAHAN KANO'!BH$2:BH$21,"M",'BAHAN KANO'!$AV$2:$AV$21)</f>
        <v>5</v>
      </c>
      <c r="L4" s="1">
        <f>SUMIF('BAHAN KANO'!BI$2:BI$21,"M",'BAHAN KANO'!$AV$2:$AV$21)</f>
        <v>4</v>
      </c>
      <c r="M4" s="1">
        <f>SUMIF('BAHAN KANO'!BJ$2:BJ$21,"M",'BAHAN KANO'!$AV$2:$AV$21)</f>
        <v>4</v>
      </c>
      <c r="N4" s="1">
        <f>SUMIF('BAHAN KANO'!BK$2:BK$21,"M",'BAHAN KANO'!$AV$2:$AV$21)</f>
        <v>6</v>
      </c>
      <c r="O4" s="1">
        <f>SUMIF('BAHAN KANO'!BL$2:BL$21,"M",'BAHAN KANO'!$AV$2:$AV$21)</f>
        <v>6</v>
      </c>
      <c r="P4" s="1">
        <f>SUMIF('BAHAN KANO'!BM$2:BM$21,"M",'BAHAN KANO'!$AV$2:$AV$21)</f>
        <v>4</v>
      </c>
    </row>
    <row r="5" spans="1:16" x14ac:dyDescent="0.3">
      <c r="A5" s="1" t="s">
        <v>30</v>
      </c>
      <c r="B5" s="1">
        <f>SUMIF('BAHAN KANO'!AY$2:AY$21,"O",'BAHAN KANO'!$AV$2:$AV$21)</f>
        <v>1</v>
      </c>
      <c r="C5" s="1">
        <f>SUMIF('BAHAN KANO'!AZ$2:AZ$21,"O",'BAHAN KANO'!$AV$2:$AV$21)</f>
        <v>2</v>
      </c>
      <c r="D5" s="1">
        <f>SUMIF('BAHAN KANO'!BA$2:BA$21,"O",'BAHAN KANO'!$AV$2:$AV$21)</f>
        <v>2</v>
      </c>
      <c r="E5" s="1">
        <f>SUMIF('BAHAN KANO'!BB$2:BB$21,"O",'BAHAN KANO'!$AV$2:$AV$21)</f>
        <v>2</v>
      </c>
      <c r="F5" s="1">
        <f>SUMIF('BAHAN KANO'!BC$2:BC$21,"O",'BAHAN KANO'!$AV$2:$AV$21)</f>
        <v>2</v>
      </c>
      <c r="G5" s="1">
        <f>SUMIF('BAHAN KANO'!BD$2:BD$21,"O",'BAHAN KANO'!$AV$2:$AV$21)</f>
        <v>3</v>
      </c>
      <c r="H5" s="1">
        <f>SUMIF('BAHAN KANO'!BE$2:BE$21,"O",'BAHAN KANO'!$AV$2:$AV$21)</f>
        <v>2</v>
      </c>
      <c r="I5" s="1">
        <f>SUMIF('BAHAN KANO'!BF$2:BF$21,"O",'BAHAN KANO'!$AV$2:$AV$21)</f>
        <v>2</v>
      </c>
      <c r="J5" s="1">
        <f>SUMIF('BAHAN KANO'!BG$2:BG$21,"O",'BAHAN KANO'!$AV$2:$AV$21)</f>
        <v>2</v>
      </c>
      <c r="K5" s="1">
        <f>SUMIF('BAHAN KANO'!BH$2:BH$21,"O",'BAHAN KANO'!$AV$2:$AV$21)</f>
        <v>2</v>
      </c>
      <c r="L5" s="1">
        <f>SUMIF('BAHAN KANO'!BI$2:BI$21,"O",'BAHAN KANO'!$AV$2:$AV$21)</f>
        <v>3</v>
      </c>
      <c r="M5" s="1">
        <f>SUMIF('BAHAN KANO'!BJ$2:BJ$21,"O",'BAHAN KANO'!$AV$2:$AV$21)</f>
        <v>4</v>
      </c>
      <c r="N5" s="1">
        <f>SUMIF('BAHAN KANO'!BK$2:BK$21,"O",'BAHAN KANO'!$AV$2:$AV$21)</f>
        <v>2</v>
      </c>
      <c r="O5" s="1">
        <f>SUMIF('BAHAN KANO'!BL$2:BL$21,"O",'BAHAN KANO'!$AV$2:$AV$21)</f>
        <v>2</v>
      </c>
      <c r="P5" s="1">
        <f>SUMIF('BAHAN KANO'!BM$2:BM$21,"O",'BAHAN KANO'!$AV$2:$AV$21)</f>
        <v>4</v>
      </c>
    </row>
    <row r="6" spans="1:16" x14ac:dyDescent="0.3">
      <c r="A6" s="1" t="s">
        <v>31</v>
      </c>
      <c r="B6" s="1">
        <f>SUMIF('BAHAN KANO'!AY$2:AY$21,"I",'BAHAN KANO'!$AV$2:$AV$21)</f>
        <v>10</v>
      </c>
      <c r="C6" s="1">
        <f>SUMIF('BAHAN KANO'!AZ$2:AZ$21,"I",'BAHAN KANO'!$AV$2:$AV$21)</f>
        <v>10</v>
      </c>
      <c r="D6" s="1">
        <f>SUMIF('BAHAN KANO'!BA$2:BA$21,"I",'BAHAN KANO'!$AV$2:$AV$21)</f>
        <v>10</v>
      </c>
      <c r="E6" s="1">
        <f>SUMIF('BAHAN KANO'!BB$2:BB$21,"I",'BAHAN KANO'!$AV$2:$AV$21)</f>
        <v>10</v>
      </c>
      <c r="F6" s="1">
        <f>SUMIF('BAHAN KANO'!BC$2:BC$21,"I",'BAHAN KANO'!$AV$2:$AV$21)</f>
        <v>10</v>
      </c>
      <c r="G6" s="1">
        <f>SUMIF('BAHAN KANO'!BD$2:BD$21,"I",'BAHAN KANO'!$AV$2:$AV$21)</f>
        <v>12</v>
      </c>
      <c r="H6" s="1">
        <f>SUMIF('BAHAN KANO'!BE$2:BE$21,"I",'BAHAN KANO'!$AV$2:$AV$21)</f>
        <v>9</v>
      </c>
      <c r="I6" s="1">
        <f>SUMIF('BAHAN KANO'!BF$2:BF$21,"I",'BAHAN KANO'!$AV$2:$AV$21)</f>
        <v>9</v>
      </c>
      <c r="J6" s="1">
        <f>SUMIF('BAHAN KANO'!BG$2:BG$21,"I",'BAHAN KANO'!$AV$2:$AV$21)</f>
        <v>10</v>
      </c>
      <c r="K6" s="1">
        <f>SUMIF('BAHAN KANO'!BH$2:BH$21,"I",'BAHAN KANO'!$AV$2:$AV$21)</f>
        <v>10</v>
      </c>
      <c r="L6" s="1">
        <f>SUMIF('BAHAN KANO'!BI$2:BI$21,"I",'BAHAN KANO'!$AV$2:$AV$21)</f>
        <v>12</v>
      </c>
      <c r="M6" s="1">
        <f>SUMIF('BAHAN KANO'!BJ$2:BJ$21,"I",'BAHAN KANO'!$AV$2:$AV$21)</f>
        <v>12</v>
      </c>
      <c r="N6" s="1">
        <f>SUMIF('BAHAN KANO'!BK$2:BK$21,"I",'BAHAN KANO'!$AV$2:$AV$21)</f>
        <v>8</v>
      </c>
      <c r="O6" s="1">
        <f>SUMIF('BAHAN KANO'!BL$2:BL$21,"I",'BAHAN KANO'!$AV$2:$AV$21)</f>
        <v>10</v>
      </c>
      <c r="P6" s="1">
        <f>SUMIF('BAHAN KANO'!BM$2:BM$21,"I",'BAHAN KANO'!$AV$2:$AV$21)</f>
        <v>10</v>
      </c>
    </row>
    <row r="7" spans="1:16" x14ac:dyDescent="0.3">
      <c r="A7" s="1" t="s">
        <v>32</v>
      </c>
      <c r="B7" s="1">
        <f>SUMIF('BAHAN KANO'!AY$2:AY$21,"R",'BAHAN KANO'!$AV$2:$AV$21)</f>
        <v>4</v>
      </c>
      <c r="C7" s="1">
        <f>SUMIF('BAHAN KANO'!AZ$2:AZ$21,"R",'BAHAN KANO'!$AV$2:$AV$21)</f>
        <v>0</v>
      </c>
      <c r="D7" s="1">
        <f>SUMIF('BAHAN KANO'!BA$2:BA$21,"R",'BAHAN KANO'!$AV$2:$AV$21)</f>
        <v>0</v>
      </c>
      <c r="E7" s="1">
        <f>SUMIF('BAHAN KANO'!BB$2:BB$21,"R",'BAHAN KANO'!$AV$2:$AV$21)</f>
        <v>0</v>
      </c>
      <c r="F7" s="1">
        <f>SUMIF('BAHAN KANO'!BC$2:BC$21,"R",'BAHAN KANO'!$AV$2:$AV$21)</f>
        <v>0</v>
      </c>
      <c r="G7" s="1">
        <f>SUMIF('BAHAN KANO'!BD$2:BD$21,"R",'BAHAN KANO'!$AV$2:$AV$21)</f>
        <v>0</v>
      </c>
      <c r="H7" s="1">
        <f>SUMIF('BAHAN KANO'!BE$2:BE$21,"R",'BAHAN KANO'!$AV$2:$AV$21)</f>
        <v>0</v>
      </c>
      <c r="I7" s="1">
        <f>SUMIF('BAHAN KANO'!BF$2:BF$21,"R",'BAHAN KANO'!$AV$2:$AV$21)</f>
        <v>0</v>
      </c>
      <c r="J7" s="1">
        <f>SUMIF('BAHAN KANO'!BG$2:BG$21,"R",'BAHAN KANO'!$AV$2:$AV$21)</f>
        <v>0</v>
      </c>
      <c r="K7" s="1">
        <f>SUMIF('BAHAN KANO'!BH$2:BH$21,"R",'BAHAN KANO'!$AV$2:$AV$21)</f>
        <v>0</v>
      </c>
      <c r="L7" s="1">
        <f>SUMIF('BAHAN KANO'!BI$2:BI$21,"R",'BAHAN KANO'!$AV$2:$AV$21)</f>
        <v>0</v>
      </c>
      <c r="M7" s="1">
        <f>SUMIF('BAHAN KANO'!BJ$2:BJ$21,"R",'BAHAN KANO'!$AV$2:$AV$21)</f>
        <v>0</v>
      </c>
      <c r="N7" s="1">
        <f>SUMIF('BAHAN KANO'!BK$2:BK$21,"R",'BAHAN KANO'!$AV$2:$AV$21)</f>
        <v>0</v>
      </c>
      <c r="O7" s="1">
        <f>SUMIF('BAHAN KANO'!BL$2:BL$21,"R",'BAHAN KANO'!$AV$2:$AV$21)</f>
        <v>0</v>
      </c>
      <c r="P7" s="1">
        <f>SUMIF('BAHAN KANO'!BM$2:BM$21,"R",'BAHAN KANO'!$AV$2:$AV$21)</f>
        <v>0</v>
      </c>
    </row>
    <row r="8" spans="1:16" x14ac:dyDescent="0.3">
      <c r="A8" s="1" t="s">
        <v>33</v>
      </c>
      <c r="B8" s="1">
        <f>SUMIF('BAHAN KANO'!AY$2:AY$21,"Q",'BAHAN KANO'!$AV$2:$AV$21)</f>
        <v>0</v>
      </c>
      <c r="C8" s="1">
        <f>SUMIF('BAHAN KANO'!AZ$2:AZ$21,"Q",'BAHAN KANO'!$AV$2:$AV$21)</f>
        <v>0</v>
      </c>
      <c r="D8" s="1">
        <f>SUMIF('BAHAN KANO'!BA$2:BA$21,"Q",'BAHAN KANO'!$AV$2:$AV$21)</f>
        <v>0</v>
      </c>
      <c r="E8" s="1">
        <f>SUMIF('BAHAN KANO'!BB$2:BB$21,"Q",'BAHAN KANO'!$AV$2:$AV$21)</f>
        <v>0</v>
      </c>
      <c r="F8" s="1">
        <f>SUMIF('BAHAN KANO'!BC$2:BC$21,"Q",'BAHAN KANO'!$AV$2:$AV$21)</f>
        <v>0</v>
      </c>
      <c r="G8" s="1">
        <f>SUMIF('BAHAN KANO'!BD$2:BD$21,"Q",'BAHAN KANO'!$AV$2:$AV$21)</f>
        <v>0</v>
      </c>
      <c r="H8" s="1">
        <f>SUMIF('BAHAN KANO'!BE$2:BE$21,"Q",'BAHAN KANO'!$AV$2:$AV$21)</f>
        <v>0</v>
      </c>
      <c r="I8" s="1">
        <f>SUMIF('BAHAN KANO'!BF$2:BF$21,"Q",'BAHAN KANO'!$AV$2:$AV$21)</f>
        <v>0</v>
      </c>
      <c r="J8" s="1">
        <f>SUMIF('BAHAN KANO'!BG$2:BG$21,"Q",'BAHAN KANO'!$AV$2:$AV$21)</f>
        <v>0</v>
      </c>
      <c r="K8" s="1">
        <f>SUMIF('BAHAN KANO'!BH$2:BH$21,"Q",'BAHAN KANO'!$AV$2:$AV$21)</f>
        <v>0</v>
      </c>
      <c r="L8" s="1">
        <f>SUMIF('BAHAN KANO'!BI$2:BI$21,"Q",'BAHAN KANO'!$AV$2:$AV$21)</f>
        <v>0</v>
      </c>
      <c r="M8" s="1">
        <f>SUMIF('BAHAN KANO'!BJ$2:BJ$21,"Q",'BAHAN KANO'!$AV$2:$AV$21)</f>
        <v>0</v>
      </c>
      <c r="N8" s="1">
        <f>SUMIF('BAHAN KANO'!BK$2:BK$21,"Q",'BAHAN KANO'!$AV$2:$AV$21)</f>
        <v>0</v>
      </c>
      <c r="O8" s="1">
        <f>SUMIF('BAHAN KANO'!BL$2:BL$21,"Q",'BAHAN KANO'!$AV$2:$AV$21)</f>
        <v>0</v>
      </c>
      <c r="P8" s="1">
        <f>SUMIF('BAHAN KANO'!BM$2:BM$21,"Q",'BAHAN KANO'!$AV$2:$AV$21)</f>
        <v>0</v>
      </c>
    </row>
    <row r="9" spans="1:16" x14ac:dyDescent="0.3">
      <c r="A9" s="1" t="s">
        <v>34</v>
      </c>
      <c r="B9" s="1">
        <f>SUM(B3:B8)</f>
        <v>20</v>
      </c>
      <c r="C9" s="1">
        <f t="shared" ref="C9:P9" si="0">SUM(C3:C8)</f>
        <v>20</v>
      </c>
      <c r="D9" s="1">
        <f t="shared" si="0"/>
        <v>20</v>
      </c>
      <c r="E9" s="1">
        <f t="shared" si="0"/>
        <v>20</v>
      </c>
      <c r="F9" s="1">
        <f t="shared" si="0"/>
        <v>20</v>
      </c>
      <c r="G9" s="1">
        <f t="shared" si="0"/>
        <v>20</v>
      </c>
      <c r="H9" s="1">
        <f t="shared" si="0"/>
        <v>20</v>
      </c>
      <c r="I9" s="1">
        <f t="shared" si="0"/>
        <v>20</v>
      </c>
      <c r="J9" s="1">
        <f t="shared" si="0"/>
        <v>20</v>
      </c>
      <c r="K9" s="1">
        <f t="shared" si="0"/>
        <v>20</v>
      </c>
      <c r="L9" s="1">
        <f t="shared" si="0"/>
        <v>20</v>
      </c>
      <c r="M9" s="1">
        <f t="shared" si="0"/>
        <v>20</v>
      </c>
      <c r="N9" s="1">
        <f t="shared" si="0"/>
        <v>20</v>
      </c>
      <c r="O9" s="1">
        <f t="shared" si="0"/>
        <v>20</v>
      </c>
      <c r="P9" s="1">
        <f t="shared" si="0"/>
        <v>20</v>
      </c>
    </row>
    <row r="10" spans="1:16" x14ac:dyDescent="0.3">
      <c r="A10" s="1" t="s">
        <v>35</v>
      </c>
    </row>
    <row r="12" spans="1:16" x14ac:dyDescent="0.3">
      <c r="A12" s="1" t="s">
        <v>27</v>
      </c>
      <c r="B12" s="1" t="s">
        <v>28</v>
      </c>
      <c r="C12" s="1" t="s">
        <v>29</v>
      </c>
      <c r="D12" s="1" t="s">
        <v>30</v>
      </c>
      <c r="E12" s="1" t="s">
        <v>31</v>
      </c>
      <c r="F12" s="1" t="s">
        <v>32</v>
      </c>
      <c r="G12" s="1" t="s">
        <v>33</v>
      </c>
      <c r="H12" s="1" t="s">
        <v>34</v>
      </c>
      <c r="I12" s="1" t="s">
        <v>35</v>
      </c>
    </row>
    <row r="13" spans="1:16" x14ac:dyDescent="0.3">
      <c r="A13" s="1">
        <v>1</v>
      </c>
      <c r="B13" s="1">
        <v>2</v>
      </c>
      <c r="C13" s="1">
        <v>3</v>
      </c>
      <c r="D13" s="1">
        <v>1</v>
      </c>
      <c r="E13" s="11">
        <v>9</v>
      </c>
      <c r="F13" s="1">
        <v>5</v>
      </c>
      <c r="G13" s="1">
        <v>0</v>
      </c>
      <c r="H13" s="1">
        <f>SUM(B13:G13)</f>
        <v>20</v>
      </c>
      <c r="I13" s="1" t="s">
        <v>31</v>
      </c>
    </row>
    <row r="14" spans="1:16" x14ac:dyDescent="0.3">
      <c r="A14" s="1">
        <v>2</v>
      </c>
      <c r="B14" s="1">
        <v>2</v>
      </c>
      <c r="C14" s="1">
        <v>6</v>
      </c>
      <c r="D14" s="1">
        <v>1</v>
      </c>
      <c r="E14" s="11">
        <v>8</v>
      </c>
      <c r="F14" s="1">
        <v>3</v>
      </c>
      <c r="G14" s="1">
        <v>0</v>
      </c>
      <c r="H14" s="1">
        <f t="shared" ref="H14:H27" si="1">SUM(B14:G14)</f>
        <v>20</v>
      </c>
      <c r="I14" s="1" t="s">
        <v>31</v>
      </c>
    </row>
    <row r="15" spans="1:16" x14ac:dyDescent="0.3">
      <c r="A15" s="1">
        <v>3</v>
      </c>
      <c r="B15" s="1">
        <v>3</v>
      </c>
      <c r="C15" s="1">
        <v>5</v>
      </c>
      <c r="D15" s="11">
        <v>6</v>
      </c>
      <c r="E15" s="1">
        <v>3</v>
      </c>
      <c r="F15" s="1">
        <v>3</v>
      </c>
      <c r="G15" s="1">
        <v>0</v>
      </c>
      <c r="H15" s="1">
        <f t="shared" si="1"/>
        <v>20</v>
      </c>
      <c r="I15" s="1" t="s">
        <v>30</v>
      </c>
    </row>
    <row r="16" spans="1:16" x14ac:dyDescent="0.3">
      <c r="A16" s="1">
        <v>4</v>
      </c>
      <c r="B16" s="1">
        <v>2</v>
      </c>
      <c r="C16" s="1">
        <v>6</v>
      </c>
      <c r="D16" s="1">
        <v>2</v>
      </c>
      <c r="E16" s="11">
        <v>9</v>
      </c>
      <c r="F16" s="1">
        <v>1</v>
      </c>
      <c r="G16" s="1">
        <v>0</v>
      </c>
      <c r="H16" s="1">
        <f t="shared" si="1"/>
        <v>20</v>
      </c>
      <c r="I16" s="1" t="s">
        <v>31</v>
      </c>
    </row>
    <row r="17" spans="1:9" x14ac:dyDescent="0.3">
      <c r="A17" s="1">
        <v>5</v>
      </c>
      <c r="B17" s="1">
        <v>3</v>
      </c>
      <c r="C17" s="1">
        <v>5</v>
      </c>
      <c r="D17" s="1">
        <v>2</v>
      </c>
      <c r="E17" s="11">
        <v>9</v>
      </c>
      <c r="F17" s="1">
        <v>1</v>
      </c>
      <c r="G17" s="1">
        <v>0</v>
      </c>
      <c r="H17" s="1">
        <f t="shared" si="1"/>
        <v>20</v>
      </c>
      <c r="I17" s="1" t="s">
        <v>31</v>
      </c>
    </row>
    <row r="18" spans="1:9" x14ac:dyDescent="0.3">
      <c r="A18" s="1">
        <v>6</v>
      </c>
      <c r="B18" s="1">
        <v>1</v>
      </c>
      <c r="C18" s="1">
        <v>4</v>
      </c>
      <c r="D18" s="1">
        <v>3</v>
      </c>
      <c r="E18" s="11">
        <v>12</v>
      </c>
      <c r="F18" s="1">
        <v>0</v>
      </c>
      <c r="G18" s="1">
        <v>0</v>
      </c>
      <c r="H18" s="1">
        <f t="shared" si="1"/>
        <v>20</v>
      </c>
      <c r="I18" s="1" t="s">
        <v>31</v>
      </c>
    </row>
    <row r="19" spans="1:9" x14ac:dyDescent="0.3">
      <c r="A19" s="1">
        <v>7</v>
      </c>
      <c r="B19" s="11">
        <v>9</v>
      </c>
      <c r="C19" s="1">
        <v>7</v>
      </c>
      <c r="D19" s="1">
        <v>2</v>
      </c>
      <c r="E19" s="1">
        <v>2</v>
      </c>
      <c r="F19" s="1">
        <v>0</v>
      </c>
      <c r="G19" s="1">
        <v>0</v>
      </c>
      <c r="H19" s="1">
        <f t="shared" si="1"/>
        <v>20</v>
      </c>
      <c r="I19" s="1" t="s">
        <v>28</v>
      </c>
    </row>
    <row r="20" spans="1:9" x14ac:dyDescent="0.3">
      <c r="A20" s="1">
        <v>8</v>
      </c>
      <c r="B20" s="1">
        <v>4</v>
      </c>
      <c r="C20" s="11">
        <v>5</v>
      </c>
      <c r="D20" s="1">
        <v>2</v>
      </c>
      <c r="E20" s="1">
        <v>9</v>
      </c>
      <c r="F20" s="1">
        <v>0</v>
      </c>
      <c r="G20" s="1">
        <v>0</v>
      </c>
      <c r="H20" s="1">
        <f t="shared" si="1"/>
        <v>20</v>
      </c>
      <c r="I20" s="1" t="s">
        <v>29</v>
      </c>
    </row>
    <row r="21" spans="1:9" x14ac:dyDescent="0.3">
      <c r="A21" s="1">
        <v>9</v>
      </c>
      <c r="B21" s="1">
        <v>2</v>
      </c>
      <c r="C21" s="11">
        <v>10</v>
      </c>
      <c r="D21" s="1">
        <v>4</v>
      </c>
      <c r="E21" s="1">
        <v>4</v>
      </c>
      <c r="F21" s="1">
        <v>0</v>
      </c>
      <c r="G21" s="1">
        <v>0</v>
      </c>
      <c r="H21" s="1">
        <f t="shared" si="1"/>
        <v>20</v>
      </c>
      <c r="I21" s="1" t="s">
        <v>29</v>
      </c>
    </row>
    <row r="22" spans="1:9" x14ac:dyDescent="0.3">
      <c r="A22" s="1">
        <v>10</v>
      </c>
      <c r="B22" s="1">
        <v>3</v>
      </c>
      <c r="C22" s="1">
        <v>5</v>
      </c>
      <c r="D22" s="1">
        <v>2</v>
      </c>
      <c r="E22" s="11">
        <v>10</v>
      </c>
      <c r="F22" s="1">
        <v>0</v>
      </c>
      <c r="G22" s="1">
        <v>0</v>
      </c>
      <c r="H22" s="1">
        <f t="shared" si="1"/>
        <v>20</v>
      </c>
      <c r="I22" s="1" t="s">
        <v>31</v>
      </c>
    </row>
    <row r="23" spans="1:9" x14ac:dyDescent="0.3">
      <c r="A23" s="1">
        <v>11</v>
      </c>
      <c r="B23" s="1">
        <v>1</v>
      </c>
      <c r="C23" s="1">
        <v>4</v>
      </c>
      <c r="D23" s="1">
        <v>3</v>
      </c>
      <c r="E23" s="11">
        <v>12</v>
      </c>
      <c r="F23" s="1">
        <v>0</v>
      </c>
      <c r="G23" s="1">
        <v>0</v>
      </c>
      <c r="H23" s="1">
        <f t="shared" si="1"/>
        <v>20</v>
      </c>
      <c r="I23" s="1" t="s">
        <v>31</v>
      </c>
    </row>
    <row r="24" spans="1:9" x14ac:dyDescent="0.3">
      <c r="A24" s="1">
        <v>12</v>
      </c>
      <c r="B24" s="1">
        <v>0</v>
      </c>
      <c r="C24" s="1">
        <v>4</v>
      </c>
      <c r="D24" s="1">
        <v>4</v>
      </c>
      <c r="E24" s="11">
        <v>12</v>
      </c>
      <c r="F24" s="1">
        <v>0</v>
      </c>
      <c r="G24" s="1">
        <v>0</v>
      </c>
      <c r="H24" s="1">
        <f t="shared" si="1"/>
        <v>20</v>
      </c>
      <c r="I24" s="1" t="s">
        <v>31</v>
      </c>
    </row>
    <row r="25" spans="1:9" x14ac:dyDescent="0.3">
      <c r="A25" s="1">
        <v>13</v>
      </c>
      <c r="B25" s="1">
        <v>4</v>
      </c>
      <c r="C25" s="11">
        <v>6</v>
      </c>
      <c r="D25" s="1">
        <v>2</v>
      </c>
      <c r="E25" s="1">
        <v>8</v>
      </c>
      <c r="F25" s="1">
        <v>0</v>
      </c>
      <c r="G25" s="1">
        <v>0</v>
      </c>
      <c r="H25" s="1">
        <f t="shared" si="1"/>
        <v>20</v>
      </c>
      <c r="I25" s="1" t="s">
        <v>29</v>
      </c>
    </row>
    <row r="26" spans="1:9" x14ac:dyDescent="0.3">
      <c r="A26" s="1">
        <v>14</v>
      </c>
      <c r="B26" s="11">
        <v>8</v>
      </c>
      <c r="C26" s="1">
        <v>6</v>
      </c>
      <c r="D26" s="1">
        <v>2</v>
      </c>
      <c r="E26" s="1">
        <v>4</v>
      </c>
      <c r="F26" s="1">
        <v>0</v>
      </c>
      <c r="G26" s="1">
        <v>0</v>
      </c>
      <c r="H26" s="1">
        <f t="shared" si="1"/>
        <v>20</v>
      </c>
      <c r="I26" s="1" t="s">
        <v>28</v>
      </c>
    </row>
    <row r="27" spans="1:9" x14ac:dyDescent="0.3">
      <c r="A27" s="1">
        <v>15</v>
      </c>
      <c r="B27" s="1">
        <v>2</v>
      </c>
      <c r="C27" s="1">
        <v>6</v>
      </c>
      <c r="D27" s="11">
        <v>9</v>
      </c>
      <c r="E27" s="1">
        <v>3</v>
      </c>
      <c r="F27" s="1">
        <v>0</v>
      </c>
      <c r="G27" s="1">
        <v>0</v>
      </c>
      <c r="H27" s="1">
        <f t="shared" si="1"/>
        <v>20</v>
      </c>
      <c r="I27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ATRIBUT</vt:lpstr>
      <vt:lpstr>DATA UJI VALID FUNGSIONAL</vt:lpstr>
      <vt:lpstr>DATA UJI VALID DISFUNGSIONAL</vt:lpstr>
      <vt:lpstr>REKAP RATA RATA </vt:lpstr>
      <vt:lpstr>TABEL REKAP UJI VALID</vt:lpstr>
      <vt:lpstr>UJI RELIABILITAS</vt:lpstr>
      <vt:lpstr>BAHAN KANO</vt:lpstr>
      <vt:lpstr>TABULATION SURVEY</vt:lpstr>
      <vt:lpstr>GRADE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Deddy</dc:creator>
  <cp:lastModifiedBy>Deddy</cp:lastModifiedBy>
  <dcterms:created xsi:type="dcterms:W3CDTF">2025-06-26T18:13:01Z</dcterms:created>
  <dcterms:modified xsi:type="dcterms:W3CDTF">2025-06-28T13:14:39Z</dcterms:modified>
</cp:coreProperties>
</file>